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1" i="1" l="1"/>
  <c r="I115" i="1"/>
  <c r="I97" i="1" l="1"/>
  <c r="I18" i="1"/>
  <c r="I12" i="1"/>
  <c r="I31" i="1"/>
  <c r="I68" i="1"/>
  <c r="J115" i="1"/>
  <c r="J112" i="1" l="1"/>
  <c r="H112" i="1"/>
  <c r="G112" i="1"/>
  <c r="F112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79" i="1"/>
  <c r="J78" i="1"/>
  <c r="J77" i="1"/>
  <c r="J76" i="1"/>
  <c r="J75" i="1"/>
  <c r="J74" i="1"/>
  <c r="J73" i="1"/>
  <c r="J72" i="1"/>
  <c r="J71" i="1"/>
  <c r="J70" i="1"/>
  <c r="J69" i="1"/>
  <c r="J68" i="1"/>
  <c r="H68" i="1"/>
  <c r="J67" i="1"/>
  <c r="J66" i="1"/>
  <c r="J65" i="1"/>
  <c r="J64" i="1"/>
  <c r="J63" i="1"/>
  <c r="J62" i="1"/>
  <c r="J61" i="1"/>
  <c r="J60" i="1"/>
  <c r="J59" i="1"/>
  <c r="J58" i="1"/>
  <c r="J57" i="1"/>
  <c r="J56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 s="1"/>
  <c r="H31" i="1"/>
  <c r="H97" i="1" s="1"/>
  <c r="H115" i="1" s="1"/>
  <c r="G31" i="1"/>
  <c r="G97" i="1" s="1"/>
  <c r="G115" i="1" s="1"/>
  <c r="F31" i="1"/>
  <c r="F97" i="1" s="1"/>
  <c r="F115" i="1" s="1"/>
  <c r="J30" i="1"/>
  <c r="J29" i="1"/>
  <c r="J28" i="1"/>
  <c r="J27" i="1"/>
  <c r="J26" i="1"/>
  <c r="J25" i="1"/>
  <c r="J24" i="1"/>
  <c r="J23" i="1"/>
  <c r="J22" i="1"/>
  <c r="J21" i="1"/>
  <c r="J20" i="1"/>
  <c r="J19" i="1"/>
  <c r="J18" i="1" s="1"/>
  <c r="H18" i="1"/>
  <c r="G18" i="1"/>
  <c r="F18" i="1"/>
  <c r="J17" i="1"/>
  <c r="J16" i="1"/>
  <c r="J12" i="1" s="1"/>
  <c r="J15" i="1"/>
  <c r="J14" i="1"/>
  <c r="J13" i="1"/>
  <c r="H12" i="1"/>
  <c r="G12" i="1"/>
  <c r="F12" i="1"/>
  <c r="J97" i="1" l="1"/>
</calcChain>
</file>

<file path=xl/sharedStrings.xml><?xml version="1.0" encoding="utf-8"?>
<sst xmlns="http://schemas.openxmlformats.org/spreadsheetml/2006/main" count="131" uniqueCount="124">
  <si>
    <t>DIRECCION GENERAL DE EMBELLECIMIENTO</t>
  </si>
  <si>
    <t>EJECUCION DE GASTOS Y APLICACIONES FINANCIERAS/2024</t>
  </si>
  <si>
    <t>2-</t>
  </si>
  <si>
    <t xml:space="preserve">GASTOS </t>
  </si>
  <si>
    <t>ENERO</t>
  </si>
  <si>
    <t>FEBRERO</t>
  </si>
  <si>
    <t>TOTAL</t>
  </si>
  <si>
    <t>2.1-</t>
  </si>
  <si>
    <t>REMUNERACIONES Y CONTRIBUCIONES</t>
  </si>
  <si>
    <t>2.1.1 - REMUNERACIONES</t>
  </si>
  <si>
    <t>2.1.2 - SOBRESUELDOS</t>
  </si>
  <si>
    <t>2.2-</t>
  </si>
  <si>
    <t>CONTRATACIÓN DE SERVICIOS</t>
  </si>
  <si>
    <t>2.2.1 - SERVICIOS BÁSICOS</t>
  </si>
  <si>
    <t>2.2.2 - PUBLICIDAD, IMPRESIÓN Y ENCUADERNACION</t>
  </si>
  <si>
    <t>2.2.3 - VIÁTICOS</t>
  </si>
  <si>
    <t>2.2.4 - TRANSPORTE Y ALMACENAJE</t>
  </si>
  <si>
    <t>2.2.5 - ALQUILERES Y RENTAS</t>
  </si>
  <si>
    <t>2.2.6 - SEGUROS</t>
  </si>
  <si>
    <t xml:space="preserve">2.2.6.3- SERVICIO DE ALIMENTACION </t>
  </si>
  <si>
    <t xml:space="preserve">2.2.7 - SERVICIOS DE CONSERVACIÓN, REPARACIONES </t>
  </si>
  <si>
    <t xml:space="preserve"> MENORES E INSTALACIONES TEMPORALES</t>
  </si>
  <si>
    <t xml:space="preserve">2.2.8 - OTROS SERVICIOS NO INCLUIDOS EN CONCEPTOS </t>
  </si>
  <si>
    <t>ANTERIORES</t>
  </si>
  <si>
    <t xml:space="preserve">2.3 - </t>
  </si>
  <si>
    <t>MATERIALES Y SUMINISTROS</t>
  </si>
  <si>
    <t>2.3.2 - TEXTILES Y VESTUARIOS</t>
  </si>
  <si>
    <t>2.3.4 - PRODUCTOS FARMACÉUTICOS</t>
  </si>
  <si>
    <t>2.3.7 - COMBUSTIBLES, LUBRICANTES, PROD. QUÍM. CONEXOS</t>
  </si>
  <si>
    <t xml:space="preserve">2.3.8 - GASTOS QUE SE ASIGNARÁN DURANTE EL </t>
  </si>
  <si>
    <t>EJERCICIO (ART. 32 Y 33 LEY 423-06)</t>
  </si>
  <si>
    <t>2.3.9 - PRODUCTOS Y ÚTILES VARIOS</t>
  </si>
  <si>
    <t xml:space="preserve">2.4 - </t>
  </si>
  <si>
    <t>TRANSFERENCIAS CORRIENTES</t>
  </si>
  <si>
    <t>2.4.1 - TRANSFERENCIAS CORRIENTES AL SECTOR PRIVADO</t>
  </si>
  <si>
    <t xml:space="preserve">2.4.2 - TRANSFERENCIAS CORRIENTES AL GOBIERNO GENERAL </t>
  </si>
  <si>
    <t>NACIONAL</t>
  </si>
  <si>
    <t xml:space="preserve">2.4.3 - TRANSFERENCIAS CORRIENTES A GOBIERNOS GENERALES </t>
  </si>
  <si>
    <t>LOCALES</t>
  </si>
  <si>
    <t>2.4.4 - TRANSFERENCIAS CORRIENTES A EMPRESAS PÚBLICAS NO</t>
  </si>
  <si>
    <t>FINANCIERAS</t>
  </si>
  <si>
    <t xml:space="preserve">2.4.5 - TRANSFERENCIAS CORRIENTES A INSTITUCIONES PÚBLICAS </t>
  </si>
  <si>
    <t>2.4.7- TRANSFERENCIAS CORRIENTE AL SECTOR EXTERNO</t>
  </si>
  <si>
    <t>2.4.9- TRANSPARENCIA CORRIENTE A OTRAS INSTITUCIONES</t>
  </si>
  <si>
    <t>PUBLICAS</t>
  </si>
  <si>
    <t>2.5-</t>
  </si>
  <si>
    <t>TRANSFERENCIAS DE CAPITAL</t>
  </si>
  <si>
    <t>2.5.1- TRANSFERENCIAS DE CAPITAL AL SECTOR PRIVADO</t>
  </si>
  <si>
    <t>2.5.2- TRANSFERENCIAS DE CAPITAL  AL GOBIERNO GENERAL</t>
  </si>
  <si>
    <t xml:space="preserve">2.5.3- TRANSFERENCIAS DE CAPITAL A GOBIERNO GENERALES </t>
  </si>
  <si>
    <t xml:space="preserve">2.5.4- TRANSFERENCIAS DE CAPITAL A EMPRESAS PUBLICAS NO </t>
  </si>
  <si>
    <t>2.5.5- TRANSFERENCIAS DE CAPITAL A INSTITUCIONES PUBLICAS</t>
  </si>
  <si>
    <t>2.5.6- TRANSFERENCIAS DE CAPITAL AL SECTOR EXTERNO</t>
  </si>
  <si>
    <t xml:space="preserve">2.5.9- TRANSFERENCIAS DE CAPITAL A OTRAS INSTITUCIONES </t>
  </si>
  <si>
    <t>2.6-</t>
  </si>
  <si>
    <t>BIENES MUEBLES, INMUEBLES E INTANGIBLES</t>
  </si>
  <si>
    <t>2.6.1- MOBILIARIO Y EQUIPO</t>
  </si>
  <si>
    <t>2.6.2- MOBILIARIO Y EQUIPO EDUCACIONAL Y RECREATIVO</t>
  </si>
  <si>
    <t>2.6.3- EQUIPO E INSTRUMENTAL, CIENTIFICO Y LABORATORIO</t>
  </si>
  <si>
    <t>2.6.4- VEHICULOS Y EQUIPO DE TRASNPORTE, TRACCION</t>
  </si>
  <si>
    <t>Y ELEVACION</t>
  </si>
  <si>
    <t>2.6.5- MAQUINARIA, OTROS EQUIPOS Y HERRAMIENTAS</t>
  </si>
  <si>
    <t xml:space="preserve">2.6.6- EQUIPOS DE DEFENSA Y SEGURIDAD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</si>
  <si>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2.6.7- ACTIVOS BIOLOGICOS CULTIVABLES</t>
  </si>
  <si>
    <t xml:space="preserve">2.6.8- BIENES INTANGIBLES </t>
  </si>
  <si>
    <t>2.6.9- EDIFICIOS, ESTRUCTURAS, TIERRAS, TERRENOS Y OBJETOS</t>
  </si>
  <si>
    <t>DE VALOR</t>
  </si>
  <si>
    <t>2.7-</t>
  </si>
  <si>
    <t>OBRAS</t>
  </si>
  <si>
    <t>2.7.1- OBRAS EN EDIFICACIONES</t>
  </si>
  <si>
    <t>2.7.2- INFRAESTRUCCTURA</t>
  </si>
  <si>
    <t>2.7.3- CONSTRUCCION EN BIENES CONCESIONADOS</t>
  </si>
  <si>
    <t>2.7.4- GASTOS QUE SE ASIGNARAN DURANTE EL EJERCICIO PARA</t>
  </si>
  <si>
    <t>INVERSION (ART.32 Y 33 LEY 423-06)</t>
  </si>
  <si>
    <t>2.8-</t>
  </si>
  <si>
    <t>ADQUISICION DE ACTIVOS FINANCIEROS CON FINES</t>
  </si>
  <si>
    <t>DE POLITICA</t>
  </si>
  <si>
    <t>2.8.1- CONCESION DE PRESTAMOS</t>
  </si>
  <si>
    <t>2.8.2- ADQUICISION DE TITULOS VALORES REPRESENTATIVOS</t>
  </si>
  <si>
    <t xml:space="preserve">DE DEUDAS </t>
  </si>
  <si>
    <t>2.9-</t>
  </si>
  <si>
    <t>GASTOS FINANCIEROS</t>
  </si>
  <si>
    <t>2.9.1- INTERESES DE LA DEUDA PUBLICA INTERNA</t>
  </si>
  <si>
    <t>2.9.2- INTERESES DE LA DEUDA PUBLICA EXTERNA</t>
  </si>
  <si>
    <t>2.9.3- INTERES DE LA DEUDA COMERCIAL</t>
  </si>
  <si>
    <t xml:space="preserve">2.9.4- COMICIONES Y OTROS GASTOS BANCARIOS DE </t>
  </si>
  <si>
    <t>LA DEUDA PUBLICA</t>
  </si>
  <si>
    <t>TOTAL GASTOS</t>
  </si>
  <si>
    <t>4-</t>
  </si>
  <si>
    <t xml:space="preserve">APLICACIONES FINANCIERAS </t>
  </si>
  <si>
    <t>4.1-</t>
  </si>
  <si>
    <t>INCREMENTO DE ACTIVOS FINANCIEROS</t>
  </si>
  <si>
    <t>4.1.1- INCREMENTOS DE ACTIVOS FINANCIEROS CORRIENTES</t>
  </si>
  <si>
    <t xml:space="preserve">  </t>
  </si>
  <si>
    <t>4.1.2- INCREMENTO DE ACTIVOS FINANCEIROS NO CORRIENTES</t>
  </si>
  <si>
    <t>4.2-</t>
  </si>
  <si>
    <t>DISMINUCION DE PASIVOS</t>
  </si>
  <si>
    <t>4.2.1- DISMUNUCION DE PASIVOS CORRIENTES</t>
  </si>
  <si>
    <t xml:space="preserve">4.2.2- DISMINUCION DE PASIVOS NO CORRIENTES </t>
  </si>
  <si>
    <t>4.3-</t>
  </si>
  <si>
    <t>DISMINUCION DE FONDOS DE TERCEROS</t>
  </si>
  <si>
    <t xml:space="preserve">4.3.5- DISMINUCION DE DEPOSITOS FONDOS </t>
  </si>
  <si>
    <t>DE TERCEROS</t>
  </si>
  <si>
    <t>TOTAL APLICACIONES FINANCIERAS</t>
  </si>
  <si>
    <t>TOTAL GASTOS Y APLICACIONES FINANCIERAS</t>
  </si>
  <si>
    <t xml:space="preserve">          </t>
  </si>
  <si>
    <t xml:space="preserve">REVISADO POR </t>
  </si>
  <si>
    <t xml:space="preserve"> AUTORIZADO</t>
  </si>
  <si>
    <t xml:space="preserve">      LIC. IRIANA NICOL JIMENEZ G.</t>
  </si>
  <si>
    <t xml:space="preserve">LIC. HELEN D. MEDINA GARCIA     </t>
  </si>
  <si>
    <t>Enc. De Contabilidad</t>
  </si>
  <si>
    <t xml:space="preserve">          Sub-Directora Financiera</t>
  </si>
  <si>
    <t>MARZO</t>
  </si>
  <si>
    <t>ABRIL</t>
  </si>
  <si>
    <t>2.1.3 - DIETAS Y GASTOS DE
REPRESENTACIÓN</t>
  </si>
  <si>
    <t>2.1.4 - GRATIFICACIONES Y
BONIFICACIONES</t>
  </si>
  <si>
    <t>2.1.5 - CONTRIBUCIONES A LA SEGURIDAD
SOCIAL</t>
  </si>
  <si>
    <t>2.2.9 - OTRAS CONTRATACIONES DE
SERVICIOS</t>
  </si>
  <si>
    <t>2.3.1 - ALIMENTOS Y PRODUCTOS
AGROFORESTALES</t>
  </si>
  <si>
    <t>2.3.3 - PRODUCTOS DE PAPEL, CARTÓN E
IMPRESOS</t>
  </si>
  <si>
    <t>2.3.5 - PRODUCTOS DE CUERO, CAUCHO Y
PLÁSTICO</t>
  </si>
  <si>
    <t>2.3.6 - PRODUCTOS DE MINERALES,
METÁLICOS Y NO METÁLICOS</t>
  </si>
  <si>
    <t>MENOS: REINTEGRO DE NOMINA POR ENFER. COMUN CUENTA 2.1.1.1.01</t>
  </si>
  <si>
    <t>MENOS: REINTEGRO POR LIB- 52-1 NULO; CUENTA 2.2.5.4.01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</si>
</sst>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2" xfId="0" applyNumberFormat="1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4" fontId="1" fillId="0" borderId="6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 applyBorder="1" applyAlignment="1"/>
    <xf numFmtId="4" fontId="1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1" fillId="0" borderId="0" xfId="0" applyFont="1" applyBorder="1" applyAlignment="1"/>
    <xf numFmtId="0" fontId="2" fillId="0" borderId="0" xfId="0" applyFont="1" applyBorder="1" applyAlignment="1">
      <alignment vertical="top"/>
    </xf>
    <xf numFmtId="49" fontId="2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0" fontId="5" fillId="0" borderId="0" xfId="0" applyFont="1"/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1" fillId="0" borderId="0" xfId="0" applyFont="1" applyFill="1" applyBorder="1" applyAlignment="1"/>
    <xf numFmtId="0" fontId="6" fillId="0" borderId="0" xfId="0" applyFont="1" applyBorder="1" applyAlignment="1">
      <alignment horizontal="right"/>
    </xf>
    <xf numFmtId="0" fontId="2" fillId="0" borderId="0" xfId="0" applyFont="1" applyBorder="1"/>
    <xf numFmtId="49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4" fontId="6" fillId="0" borderId="0" xfId="0" applyNumberFormat="1" applyFont="1"/>
    <xf numFmtId="0" fontId="6" fillId="0" borderId="0" xfId="0" applyFont="1"/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6</xdr:row>
      <xdr:rowOff>123825</xdr:rowOff>
    </xdr:from>
    <xdr:ext cx="762066" cy="518205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6375" y="1266825"/>
          <a:ext cx="762066" cy="518205"/>
        </a:xfrm>
        <a:prstGeom prst="rect">
          <a:avLst/>
        </a:prstGeom>
      </xdr:spPr>
    </xdr:pic>
    <xdr:clientData/>
  </xdr:oneCellAnchor>
  <xdr:oneCellAnchor>
    <xdr:from>
      <xdr:col>6</xdr:col>
      <xdr:colOff>704850</xdr:colOff>
      <xdr:row>7</xdr:row>
      <xdr:rowOff>47624</xdr:rowOff>
    </xdr:from>
    <xdr:ext cx="849637" cy="409575"/>
    <xdr:pic>
      <xdr:nvPicPr>
        <xdr:cNvPr id="4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00" y="1381124"/>
          <a:ext cx="849637" cy="4095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124"/>
  <sheetViews>
    <sheetView tabSelected="1" topLeftCell="A90" workbookViewId="0">
      <selection activeCell="E6" sqref="A6:J124"/>
    </sheetView>
  </sheetViews>
  <sheetFormatPr baseColWidth="10" defaultColWidth="9.140625" defaultRowHeight="15" x14ac:dyDescent="0.25"/>
  <cols>
    <col min="1" max="1" width="3.7109375" customWidth="1"/>
    <col min="5" max="5" width="16.28515625" customWidth="1"/>
    <col min="6" max="6" width="14.7109375" customWidth="1"/>
    <col min="7" max="8" width="10.85546875" customWidth="1"/>
    <col min="9" max="9" width="10.7109375" customWidth="1"/>
    <col min="10" max="10" width="12.85546875" customWidth="1"/>
  </cols>
  <sheetData>
    <row r="8" spans="1:10" ht="18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</row>
    <row r="10" spans="1:10" ht="15" customHeight="1" x14ac:dyDescent="0.25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</row>
    <row r="11" spans="1:10" ht="15" customHeight="1" x14ac:dyDescent="0.25">
      <c r="A11" s="1" t="s">
        <v>2</v>
      </c>
      <c r="B11" s="2" t="s">
        <v>3</v>
      </c>
      <c r="C11" s="3"/>
      <c r="D11" s="3"/>
      <c r="E11" s="4"/>
      <c r="F11" s="5" t="s">
        <v>4</v>
      </c>
      <c r="G11" s="6" t="s">
        <v>5</v>
      </c>
      <c r="H11" s="6" t="s">
        <v>112</v>
      </c>
      <c r="I11" s="6" t="s">
        <v>113</v>
      </c>
      <c r="J11" s="7" t="s">
        <v>6</v>
      </c>
    </row>
    <row r="12" spans="1:10" x14ac:dyDescent="0.25">
      <c r="A12" s="18" t="s">
        <v>7</v>
      </c>
      <c r="B12" s="19" t="s">
        <v>8</v>
      </c>
      <c r="C12" s="19"/>
      <c r="D12" s="8"/>
      <c r="E12" s="8"/>
      <c r="F12" s="9">
        <f>SUM(F13:F17)</f>
        <v>18624615.859999999</v>
      </c>
      <c r="G12" s="9">
        <f>SUM(G13:G17)</f>
        <v>18894805.859999999</v>
      </c>
      <c r="H12" s="9">
        <f>SUM(H13:H17)</f>
        <v>24489037.419999998</v>
      </c>
      <c r="I12" s="9">
        <f>SUM(I13:I17)</f>
        <v>19066455.550000001</v>
      </c>
      <c r="J12" s="9">
        <f>+J13+J14+J16+J15+J17</f>
        <v>81074914.689999998</v>
      </c>
    </row>
    <row r="13" spans="1:10" x14ac:dyDescent="0.25">
      <c r="A13" s="20"/>
      <c r="B13" s="21" t="s">
        <v>9</v>
      </c>
      <c r="C13" s="22"/>
      <c r="D13" s="22"/>
      <c r="E13" s="8"/>
      <c r="F13" s="10">
        <v>15899530.83</v>
      </c>
      <c r="G13" s="10">
        <v>16139904.73</v>
      </c>
      <c r="H13" s="10">
        <v>21750400.789999999</v>
      </c>
      <c r="I13" s="10">
        <v>16323896.42</v>
      </c>
      <c r="J13" s="10">
        <f>SUM(F13:I13)</f>
        <v>70113732.769999996</v>
      </c>
    </row>
    <row r="14" spans="1:10" x14ac:dyDescent="0.25">
      <c r="A14" s="20"/>
      <c r="B14" s="21" t="s">
        <v>10</v>
      </c>
      <c r="C14" s="22"/>
      <c r="D14" s="22"/>
      <c r="E14" s="8"/>
      <c r="F14" s="10">
        <v>280000</v>
      </c>
      <c r="G14" s="10">
        <v>280000</v>
      </c>
      <c r="H14" s="10">
        <v>280000</v>
      </c>
      <c r="I14" s="10">
        <v>280000</v>
      </c>
      <c r="J14" s="10">
        <f>SUM(F14:I14)</f>
        <v>1120000</v>
      </c>
    </row>
    <row r="15" spans="1:10" x14ac:dyDescent="0.25">
      <c r="A15" s="20"/>
      <c r="B15" s="21" t="s">
        <v>114</v>
      </c>
      <c r="C15" s="23"/>
      <c r="D15" s="23"/>
      <c r="E15" s="8"/>
      <c r="F15" s="10">
        <v>0</v>
      </c>
      <c r="G15" s="10">
        <v>0</v>
      </c>
      <c r="H15" s="10">
        <v>0</v>
      </c>
      <c r="I15" s="10">
        <v>0</v>
      </c>
      <c r="J15" s="10">
        <f>SUM(F15:I15)</f>
        <v>0</v>
      </c>
    </row>
    <row r="16" spans="1:10" x14ac:dyDescent="0.25">
      <c r="A16" s="20"/>
      <c r="B16" s="21" t="s">
        <v>115</v>
      </c>
      <c r="C16" s="23"/>
      <c r="D16" s="23"/>
      <c r="E16" s="8"/>
      <c r="F16" s="10">
        <v>0</v>
      </c>
      <c r="G16" s="10">
        <v>0</v>
      </c>
      <c r="H16" s="10">
        <v>0</v>
      </c>
      <c r="I16" s="10">
        <v>0</v>
      </c>
      <c r="J16" s="10">
        <f>SUM(F16:I16)</f>
        <v>0</v>
      </c>
    </row>
    <row r="17" spans="1:10" x14ac:dyDescent="0.25">
      <c r="A17" s="20"/>
      <c r="B17" s="24" t="s">
        <v>116</v>
      </c>
      <c r="C17" s="24"/>
      <c r="D17" s="24"/>
      <c r="E17" s="8"/>
      <c r="F17" s="10">
        <v>2445085.0299999998</v>
      </c>
      <c r="G17" s="10">
        <v>2474901.13</v>
      </c>
      <c r="H17" s="10">
        <v>2458636.63</v>
      </c>
      <c r="I17" s="10">
        <v>2462559.13</v>
      </c>
      <c r="J17" s="10">
        <f>SUM(F17:I17)</f>
        <v>9841181.9199999999</v>
      </c>
    </row>
    <row r="18" spans="1:10" x14ac:dyDescent="0.25">
      <c r="A18" s="18" t="s">
        <v>11</v>
      </c>
      <c r="B18" s="25" t="s">
        <v>12</v>
      </c>
      <c r="C18" s="22"/>
      <c r="D18" s="8"/>
      <c r="E18" s="8"/>
      <c r="F18" s="9">
        <f>+F20+F22+F23+F24+F19</f>
        <v>741387.33000000007</v>
      </c>
      <c r="G18" s="9">
        <f>+G20+G22+G23+G24+G19+G30</f>
        <v>4823459.1399999997</v>
      </c>
      <c r="H18" s="9">
        <f>SUM(H19:H30)</f>
        <v>3270508.74</v>
      </c>
      <c r="I18" s="9">
        <f>SUM(I19:I30)</f>
        <v>1440104.1400000001</v>
      </c>
      <c r="J18" s="9">
        <f>SUM(J19:J30)</f>
        <v>10275459.349999998</v>
      </c>
    </row>
    <row r="19" spans="1:10" x14ac:dyDescent="0.25">
      <c r="A19" s="20"/>
      <c r="B19" s="21" t="s">
        <v>13</v>
      </c>
      <c r="C19" s="22"/>
      <c r="D19" s="22"/>
      <c r="E19" s="8"/>
      <c r="F19" s="10">
        <v>164489.32</v>
      </c>
      <c r="G19" s="10">
        <v>506422.8</v>
      </c>
      <c r="H19" s="10">
        <v>409354.01</v>
      </c>
      <c r="I19" s="10">
        <v>262674.03000000003</v>
      </c>
      <c r="J19" s="10">
        <f t="shared" ref="J19:J30" si="0">SUM(F19:I19)</f>
        <v>1342940.1599999999</v>
      </c>
    </row>
    <row r="20" spans="1:10" x14ac:dyDescent="0.25">
      <c r="A20" s="26"/>
      <c r="B20" s="27" t="s">
        <v>14</v>
      </c>
      <c r="C20" s="24"/>
      <c r="D20" s="24"/>
      <c r="E20" s="8"/>
      <c r="F20" s="10">
        <v>0</v>
      </c>
      <c r="G20" s="10">
        <v>0</v>
      </c>
      <c r="H20" s="10">
        <v>200940.01</v>
      </c>
      <c r="I20" s="10">
        <v>16980</v>
      </c>
      <c r="J20" s="10">
        <f t="shared" si="0"/>
        <v>217920.01</v>
      </c>
    </row>
    <row r="21" spans="1:10" x14ac:dyDescent="0.25">
      <c r="A21" s="20"/>
      <c r="B21" s="21" t="s">
        <v>15</v>
      </c>
      <c r="C21" s="22"/>
      <c r="D21" s="22"/>
      <c r="E21" s="8"/>
      <c r="F21" s="10">
        <v>0</v>
      </c>
      <c r="G21" s="10">
        <v>0</v>
      </c>
      <c r="H21" s="10">
        <v>284927.5</v>
      </c>
      <c r="I21" s="10">
        <v>0</v>
      </c>
      <c r="J21" s="10">
        <f t="shared" si="0"/>
        <v>284927.5</v>
      </c>
    </row>
    <row r="22" spans="1:10" x14ac:dyDescent="0.25">
      <c r="A22" s="20"/>
      <c r="B22" s="24" t="s">
        <v>16</v>
      </c>
      <c r="C22" s="24"/>
      <c r="D22" s="24"/>
      <c r="E22" s="8"/>
      <c r="F22" s="10">
        <v>0</v>
      </c>
      <c r="G22" s="10">
        <v>0</v>
      </c>
      <c r="H22" s="10">
        <v>0</v>
      </c>
      <c r="I22" s="10">
        <v>0</v>
      </c>
      <c r="J22" s="10">
        <f t="shared" si="0"/>
        <v>0</v>
      </c>
    </row>
    <row r="23" spans="1:10" x14ac:dyDescent="0.25">
      <c r="A23" s="20"/>
      <c r="B23" s="21" t="s">
        <v>17</v>
      </c>
      <c r="C23" s="22"/>
      <c r="D23" s="22"/>
      <c r="E23" s="11"/>
      <c r="F23" s="10">
        <v>450000.01</v>
      </c>
      <c r="G23" s="10">
        <v>1935766.16</v>
      </c>
      <c r="H23" s="10">
        <v>1039478.08</v>
      </c>
      <c r="I23" s="10">
        <v>956548.11</v>
      </c>
      <c r="J23" s="10">
        <f t="shared" si="0"/>
        <v>4381792.3600000003</v>
      </c>
    </row>
    <row r="24" spans="1:10" x14ac:dyDescent="0.25">
      <c r="A24" s="20"/>
      <c r="B24" s="21" t="s">
        <v>18</v>
      </c>
      <c r="C24" s="22"/>
      <c r="D24" s="22"/>
      <c r="E24" s="8"/>
      <c r="F24" s="10">
        <v>126898</v>
      </c>
      <c r="G24" s="10">
        <v>1973143.58</v>
      </c>
      <c r="H24" s="10">
        <v>126898</v>
      </c>
      <c r="I24" s="10">
        <v>25582</v>
      </c>
      <c r="J24" s="10">
        <f t="shared" si="0"/>
        <v>2252521.58</v>
      </c>
    </row>
    <row r="25" spans="1:10" x14ac:dyDescent="0.25">
      <c r="A25" s="20"/>
      <c r="B25" s="21" t="s">
        <v>19</v>
      </c>
      <c r="C25" s="22"/>
      <c r="D25" s="22"/>
      <c r="E25" s="8"/>
      <c r="F25" s="10">
        <v>0</v>
      </c>
      <c r="G25" s="10">
        <v>0</v>
      </c>
      <c r="H25" s="10">
        <v>0</v>
      </c>
      <c r="I25" s="10">
        <v>0</v>
      </c>
      <c r="J25" s="10">
        <f t="shared" si="0"/>
        <v>0</v>
      </c>
    </row>
    <row r="26" spans="1:10" x14ac:dyDescent="0.25">
      <c r="A26" s="20"/>
      <c r="B26" s="27" t="s">
        <v>20</v>
      </c>
      <c r="C26" s="22"/>
      <c r="D26" s="22"/>
      <c r="E26" s="8"/>
      <c r="F26" s="10">
        <v>0</v>
      </c>
      <c r="G26" s="10">
        <v>0</v>
      </c>
      <c r="H26" s="10">
        <v>746300</v>
      </c>
      <c r="I26" s="10">
        <v>0</v>
      </c>
      <c r="J26" s="10">
        <f t="shared" si="0"/>
        <v>746300</v>
      </c>
    </row>
    <row r="27" spans="1:10" x14ac:dyDescent="0.25">
      <c r="A27" s="20"/>
      <c r="B27" s="24" t="s">
        <v>21</v>
      </c>
      <c r="C27" s="24"/>
      <c r="D27" s="24"/>
      <c r="E27" s="24"/>
      <c r="F27" s="10">
        <v>0</v>
      </c>
      <c r="G27" s="10">
        <v>0</v>
      </c>
      <c r="H27" s="10">
        <v>0</v>
      </c>
      <c r="I27" s="10">
        <v>0</v>
      </c>
      <c r="J27" s="10">
        <f t="shared" si="0"/>
        <v>0</v>
      </c>
    </row>
    <row r="28" spans="1:10" x14ac:dyDescent="0.25">
      <c r="A28" s="20"/>
      <c r="B28" s="27" t="s">
        <v>22</v>
      </c>
      <c r="C28" s="24"/>
      <c r="D28" s="24"/>
      <c r="E28" s="24"/>
      <c r="F28" s="10">
        <v>0</v>
      </c>
      <c r="G28" s="10">
        <v>0</v>
      </c>
      <c r="H28" s="10">
        <v>54484.54</v>
      </c>
      <c r="I28" s="10">
        <v>178320</v>
      </c>
      <c r="J28" s="10">
        <f t="shared" si="0"/>
        <v>232804.54</v>
      </c>
    </row>
    <row r="29" spans="1:10" x14ac:dyDescent="0.25">
      <c r="A29" s="20"/>
      <c r="B29" s="27" t="s">
        <v>23</v>
      </c>
      <c r="C29" s="24"/>
      <c r="D29" s="24"/>
      <c r="E29" s="8"/>
      <c r="F29" s="10">
        <v>0</v>
      </c>
      <c r="G29" s="10">
        <v>0</v>
      </c>
      <c r="H29" s="10">
        <v>0</v>
      </c>
      <c r="I29" s="10">
        <v>0</v>
      </c>
      <c r="J29" s="10">
        <f t="shared" si="0"/>
        <v>0</v>
      </c>
    </row>
    <row r="30" spans="1:10" x14ac:dyDescent="0.25">
      <c r="A30" s="20"/>
      <c r="B30" s="24" t="s">
        <v>117</v>
      </c>
      <c r="C30" s="24"/>
      <c r="D30" s="24"/>
      <c r="E30" s="8"/>
      <c r="F30" s="10">
        <v>0</v>
      </c>
      <c r="G30" s="10">
        <v>408126.6</v>
      </c>
      <c r="H30" s="10">
        <v>408126.6</v>
      </c>
      <c r="I30" s="10">
        <v>0</v>
      </c>
      <c r="J30" s="10">
        <f t="shared" si="0"/>
        <v>816253.2</v>
      </c>
    </row>
    <row r="31" spans="1:10" x14ac:dyDescent="0.25">
      <c r="A31" s="18" t="s">
        <v>24</v>
      </c>
      <c r="B31" s="25" t="s">
        <v>25</v>
      </c>
      <c r="C31" s="22"/>
      <c r="D31" s="8"/>
      <c r="E31" s="8"/>
      <c r="F31" s="9">
        <f>+F34+F32+F33+F35+F36+F37+F38</f>
        <v>1449043.16</v>
      </c>
      <c r="G31" s="9">
        <f>+G34+G32+G33+G35+G36+G37+G38</f>
        <v>2048575.51</v>
      </c>
      <c r="H31" s="9">
        <f>+H34+H32+H33+H35+H36+H37+H38+H41</f>
        <v>8426304.1999999993</v>
      </c>
      <c r="I31" s="9">
        <f>SUM(I32:I41)</f>
        <v>2694928.26</v>
      </c>
      <c r="J31" s="9">
        <f>SUM(J32:J41)</f>
        <v>14618851.129999999</v>
      </c>
    </row>
    <row r="32" spans="1:10" x14ac:dyDescent="0.25">
      <c r="A32" s="20"/>
      <c r="B32" s="24" t="s">
        <v>118</v>
      </c>
      <c r="C32" s="24"/>
      <c r="D32" s="24"/>
      <c r="E32" s="8"/>
      <c r="F32" s="10">
        <v>0</v>
      </c>
      <c r="G32" s="10">
        <v>341940.2</v>
      </c>
      <c r="H32" s="10">
        <v>1534209.8</v>
      </c>
      <c r="I32" s="10">
        <v>368861.6</v>
      </c>
      <c r="J32" s="10">
        <f t="shared" ref="J32:J41" si="1">SUM(F32:I32)</f>
        <v>2245011.6</v>
      </c>
    </row>
    <row r="33" spans="1:10" x14ac:dyDescent="0.25">
      <c r="A33" s="20"/>
      <c r="B33" s="21" t="s">
        <v>26</v>
      </c>
      <c r="C33" s="22"/>
      <c r="D33" s="22"/>
      <c r="E33" s="8"/>
      <c r="F33" s="10">
        <v>0</v>
      </c>
      <c r="G33" s="10">
        <v>0</v>
      </c>
      <c r="H33" s="10">
        <v>0</v>
      </c>
      <c r="I33" s="10">
        <v>428104</v>
      </c>
      <c r="J33" s="10">
        <f t="shared" si="1"/>
        <v>428104</v>
      </c>
    </row>
    <row r="34" spans="1:10" x14ac:dyDescent="0.25">
      <c r="A34" s="20"/>
      <c r="B34" s="24" t="s">
        <v>119</v>
      </c>
      <c r="C34" s="24"/>
      <c r="D34" s="24"/>
      <c r="E34" s="8"/>
      <c r="F34" s="10">
        <v>0</v>
      </c>
      <c r="G34" s="10">
        <v>0</v>
      </c>
      <c r="H34" s="10">
        <v>0</v>
      </c>
      <c r="I34" s="10">
        <v>0</v>
      </c>
      <c r="J34" s="10">
        <f t="shared" si="1"/>
        <v>0</v>
      </c>
    </row>
    <row r="35" spans="1:10" x14ac:dyDescent="0.25">
      <c r="A35" s="20"/>
      <c r="B35" s="24" t="s">
        <v>27</v>
      </c>
      <c r="C35" s="24"/>
      <c r="D35" s="24"/>
      <c r="E35" s="8"/>
      <c r="F35" s="10">
        <v>0</v>
      </c>
      <c r="G35" s="10">
        <v>0</v>
      </c>
      <c r="H35" s="10">
        <v>0</v>
      </c>
      <c r="I35" s="10">
        <v>0</v>
      </c>
      <c r="J35" s="10">
        <f t="shared" si="1"/>
        <v>0</v>
      </c>
    </row>
    <row r="36" spans="1:10" x14ac:dyDescent="0.25">
      <c r="A36" s="20"/>
      <c r="B36" s="24" t="s">
        <v>120</v>
      </c>
      <c r="C36" s="24"/>
      <c r="D36" s="24"/>
      <c r="E36" s="8"/>
      <c r="F36" s="10">
        <v>0</v>
      </c>
      <c r="G36" s="10">
        <v>0</v>
      </c>
      <c r="H36" s="10">
        <v>0</v>
      </c>
      <c r="I36" s="10">
        <v>0</v>
      </c>
      <c r="J36" s="10">
        <f t="shared" si="1"/>
        <v>0</v>
      </c>
    </row>
    <row r="37" spans="1:10" x14ac:dyDescent="0.25">
      <c r="A37" s="20"/>
      <c r="B37" s="24" t="s">
        <v>121</v>
      </c>
      <c r="C37" s="24"/>
      <c r="D37" s="24"/>
      <c r="E37" s="8"/>
      <c r="F37" s="10">
        <v>0</v>
      </c>
      <c r="G37" s="10">
        <v>0</v>
      </c>
      <c r="H37" s="10">
        <v>1700000</v>
      </c>
      <c r="I37" s="10">
        <v>0</v>
      </c>
      <c r="J37" s="10">
        <f t="shared" si="1"/>
        <v>1700000</v>
      </c>
    </row>
    <row r="38" spans="1:10" x14ac:dyDescent="0.25">
      <c r="A38" s="20"/>
      <c r="B38" s="27" t="s">
        <v>28</v>
      </c>
      <c r="C38" s="24"/>
      <c r="D38" s="24"/>
      <c r="E38" s="8"/>
      <c r="F38" s="10">
        <v>1449043.16</v>
      </c>
      <c r="G38" s="10">
        <v>1706635.31</v>
      </c>
      <c r="H38" s="10">
        <v>2298413.81</v>
      </c>
      <c r="I38" s="10">
        <v>1611312.82</v>
      </c>
      <c r="J38" s="10">
        <f t="shared" si="1"/>
        <v>7065405.0999999996</v>
      </c>
    </row>
    <row r="39" spans="1:10" x14ac:dyDescent="0.25">
      <c r="A39" s="20"/>
      <c r="B39" s="12" t="s">
        <v>29</v>
      </c>
      <c r="C39" s="24"/>
      <c r="D39" s="24"/>
      <c r="E39" s="12"/>
      <c r="F39" s="10">
        <v>0</v>
      </c>
      <c r="G39" s="10">
        <v>0</v>
      </c>
      <c r="H39" s="10">
        <v>0</v>
      </c>
      <c r="I39" s="10">
        <v>0</v>
      </c>
      <c r="J39" s="10">
        <f t="shared" si="1"/>
        <v>0</v>
      </c>
    </row>
    <row r="40" spans="1:10" x14ac:dyDescent="0.25">
      <c r="A40" s="20"/>
      <c r="B40" s="12" t="s">
        <v>30</v>
      </c>
      <c r="C40" s="24"/>
      <c r="D40" s="24"/>
      <c r="E40" s="12"/>
      <c r="F40" s="10">
        <v>0</v>
      </c>
      <c r="G40" s="10">
        <v>0</v>
      </c>
      <c r="H40" s="10">
        <v>0</v>
      </c>
      <c r="I40" s="10">
        <v>0</v>
      </c>
      <c r="J40" s="10">
        <f t="shared" si="1"/>
        <v>0</v>
      </c>
    </row>
    <row r="41" spans="1:10" x14ac:dyDescent="0.25">
      <c r="A41" s="20"/>
      <c r="B41" s="24" t="s">
        <v>31</v>
      </c>
      <c r="C41" s="24"/>
      <c r="D41" s="24"/>
      <c r="E41" s="8"/>
      <c r="F41" s="10">
        <v>0</v>
      </c>
      <c r="G41" s="10">
        <v>0</v>
      </c>
      <c r="H41" s="10">
        <v>2893680.59</v>
      </c>
      <c r="I41" s="10">
        <v>286649.84000000003</v>
      </c>
      <c r="J41" s="10">
        <f t="shared" si="1"/>
        <v>3180330.4299999997</v>
      </c>
    </row>
    <row r="42" spans="1:10" x14ac:dyDescent="0.25">
      <c r="A42" s="18" t="s">
        <v>32</v>
      </c>
      <c r="B42" s="25" t="s">
        <v>33</v>
      </c>
      <c r="C42" s="22"/>
      <c r="D42" s="8"/>
      <c r="E42" s="8"/>
      <c r="F42" s="9">
        <v>0</v>
      </c>
      <c r="G42" s="9">
        <v>0</v>
      </c>
      <c r="H42" s="9">
        <v>0</v>
      </c>
      <c r="I42" s="9">
        <v>0</v>
      </c>
      <c r="J42" s="9">
        <f t="shared" ref="J42" si="2">SUM(F42:F42)</f>
        <v>0</v>
      </c>
    </row>
    <row r="43" spans="1:10" x14ac:dyDescent="0.25">
      <c r="A43" s="20"/>
      <c r="B43" s="45" t="s">
        <v>34</v>
      </c>
      <c r="C43" s="45"/>
      <c r="D43" s="45"/>
      <c r="E43" s="45"/>
      <c r="F43" s="10">
        <v>0</v>
      </c>
      <c r="G43" s="10">
        <v>0</v>
      </c>
      <c r="H43" s="10">
        <v>0</v>
      </c>
      <c r="I43" s="10">
        <v>0</v>
      </c>
      <c r="J43" s="10">
        <f>SUM(F43:I43)</f>
        <v>0</v>
      </c>
    </row>
    <row r="44" spans="1:10" x14ac:dyDescent="0.25">
      <c r="A44" s="20"/>
      <c r="B44" s="27" t="s">
        <v>35</v>
      </c>
      <c r="C44" s="24"/>
      <c r="D44" s="24"/>
      <c r="E44" s="24"/>
      <c r="F44" s="10">
        <v>0</v>
      </c>
      <c r="G44" s="10">
        <v>0</v>
      </c>
      <c r="H44" s="10">
        <v>0</v>
      </c>
      <c r="I44" s="10">
        <v>0</v>
      </c>
      <c r="J44" s="10">
        <f>SUM(F44:I44)</f>
        <v>0</v>
      </c>
    </row>
    <row r="45" spans="1:10" x14ac:dyDescent="0.25">
      <c r="A45" s="20"/>
      <c r="B45" s="27" t="s">
        <v>36</v>
      </c>
      <c r="C45" s="24"/>
      <c r="D45" s="24"/>
      <c r="E45" s="8"/>
      <c r="F45" s="10">
        <v>0</v>
      </c>
      <c r="G45" s="10">
        <v>0</v>
      </c>
      <c r="H45" s="10">
        <v>0</v>
      </c>
      <c r="I45" s="10">
        <v>0</v>
      </c>
      <c r="J45" s="10">
        <f>SUM(F45:I45)</f>
        <v>0</v>
      </c>
    </row>
    <row r="46" spans="1:10" x14ac:dyDescent="0.25">
      <c r="A46" s="20"/>
      <c r="B46" s="27" t="s">
        <v>37</v>
      </c>
      <c r="C46" s="24"/>
      <c r="D46" s="24"/>
      <c r="E46" s="8"/>
      <c r="F46" s="10">
        <v>0</v>
      </c>
      <c r="G46" s="10">
        <v>0</v>
      </c>
      <c r="H46" s="10">
        <v>0</v>
      </c>
      <c r="I46" s="10">
        <v>0</v>
      </c>
      <c r="J46" s="10">
        <f>SUM(F46:I46)</f>
        <v>0</v>
      </c>
    </row>
    <row r="47" spans="1:10" x14ac:dyDescent="0.25">
      <c r="A47" s="20"/>
      <c r="B47" s="27" t="s">
        <v>38</v>
      </c>
      <c r="C47" s="24"/>
      <c r="D47" s="24"/>
      <c r="E47" s="8"/>
      <c r="F47" s="10">
        <v>0</v>
      </c>
      <c r="G47" s="10">
        <v>0</v>
      </c>
      <c r="H47" s="10">
        <v>0</v>
      </c>
      <c r="I47" s="10">
        <v>0</v>
      </c>
      <c r="J47" s="10">
        <f>SUM(F47:I47)</f>
        <v>0</v>
      </c>
    </row>
    <row r="48" spans="1:10" x14ac:dyDescent="0.25">
      <c r="A48" s="20"/>
      <c r="B48" s="27" t="s">
        <v>39</v>
      </c>
      <c r="C48" s="24"/>
      <c r="D48" s="24"/>
      <c r="E48" s="8"/>
      <c r="F48" s="10">
        <v>0</v>
      </c>
      <c r="G48" s="10">
        <v>0</v>
      </c>
      <c r="H48" s="10">
        <v>0</v>
      </c>
      <c r="I48" s="10">
        <v>0</v>
      </c>
      <c r="J48" s="10">
        <f t="shared" ref="J48:J76" si="3">SUM(F48:H48)</f>
        <v>0</v>
      </c>
    </row>
    <row r="49" spans="1:10" x14ac:dyDescent="0.25">
      <c r="A49" s="20"/>
      <c r="B49" s="27" t="s">
        <v>40</v>
      </c>
      <c r="C49" s="24"/>
      <c r="D49" s="24"/>
      <c r="E49" s="8"/>
      <c r="F49" s="10">
        <v>0</v>
      </c>
      <c r="G49" s="10">
        <v>0</v>
      </c>
      <c r="H49" s="10">
        <v>0</v>
      </c>
      <c r="I49" s="10">
        <v>0</v>
      </c>
      <c r="J49" s="10">
        <f t="shared" si="3"/>
        <v>0</v>
      </c>
    </row>
    <row r="50" spans="1:10" x14ac:dyDescent="0.25">
      <c r="A50" s="20"/>
      <c r="B50" s="27" t="s">
        <v>41</v>
      </c>
      <c r="C50" s="24"/>
      <c r="D50" s="24"/>
      <c r="E50" s="8"/>
      <c r="F50" s="10">
        <v>0</v>
      </c>
      <c r="G50" s="10">
        <v>0</v>
      </c>
      <c r="H50" s="10">
        <v>0</v>
      </c>
      <c r="I50" s="10">
        <v>0</v>
      </c>
      <c r="J50" s="10">
        <f t="shared" si="3"/>
        <v>0</v>
      </c>
    </row>
    <row r="51" spans="1:10" x14ac:dyDescent="0.25">
      <c r="A51" s="20"/>
      <c r="B51" s="27" t="s">
        <v>40</v>
      </c>
      <c r="C51" s="24"/>
      <c r="D51" s="24"/>
      <c r="E51" s="8"/>
      <c r="F51" s="10">
        <v>0</v>
      </c>
      <c r="G51" s="10">
        <v>0</v>
      </c>
      <c r="H51" s="10">
        <v>0</v>
      </c>
      <c r="I51" s="10">
        <v>0</v>
      </c>
      <c r="J51" s="10">
        <f t="shared" si="3"/>
        <v>0</v>
      </c>
    </row>
    <row r="52" spans="1:10" x14ac:dyDescent="0.25">
      <c r="A52" s="13"/>
      <c r="B52" s="8" t="s">
        <v>42</v>
      </c>
      <c r="C52" s="8"/>
      <c r="D52" s="8"/>
      <c r="E52" s="8"/>
      <c r="F52" s="10">
        <v>0</v>
      </c>
      <c r="G52" s="10">
        <v>0</v>
      </c>
      <c r="H52" s="10">
        <v>0</v>
      </c>
      <c r="I52" s="10">
        <v>0</v>
      </c>
      <c r="J52" s="10">
        <f t="shared" si="3"/>
        <v>0</v>
      </c>
    </row>
    <row r="53" spans="1:10" x14ac:dyDescent="0.25">
      <c r="A53" s="13"/>
      <c r="B53" s="8" t="s">
        <v>43</v>
      </c>
      <c r="C53" s="8"/>
      <c r="D53" s="8"/>
      <c r="E53" s="8"/>
      <c r="F53" s="10">
        <v>0</v>
      </c>
      <c r="G53" s="10">
        <v>0</v>
      </c>
      <c r="H53" s="10">
        <v>0</v>
      </c>
      <c r="I53" s="10">
        <v>0</v>
      </c>
      <c r="J53" s="10">
        <f t="shared" si="3"/>
        <v>0</v>
      </c>
    </row>
    <row r="54" spans="1:10" x14ac:dyDescent="0.25">
      <c r="A54" s="13"/>
      <c r="B54" s="8" t="s">
        <v>44</v>
      </c>
      <c r="C54" s="8"/>
      <c r="D54" s="8"/>
      <c r="E54" s="8"/>
      <c r="F54" s="10">
        <v>0</v>
      </c>
      <c r="G54" s="10">
        <v>0</v>
      </c>
      <c r="H54" s="10">
        <v>0</v>
      </c>
      <c r="I54" s="10">
        <v>0</v>
      </c>
      <c r="J54" s="10">
        <f t="shared" si="3"/>
        <v>0</v>
      </c>
    </row>
    <row r="55" spans="1:10" x14ac:dyDescent="0.25">
      <c r="A55" s="28" t="s">
        <v>45</v>
      </c>
      <c r="B55" s="11" t="s">
        <v>46</v>
      </c>
      <c r="C55" s="8"/>
      <c r="D55" s="8"/>
      <c r="E55" s="8"/>
      <c r="F55" s="9">
        <v>0</v>
      </c>
      <c r="G55" s="9">
        <v>0</v>
      </c>
      <c r="H55" s="9">
        <v>0</v>
      </c>
      <c r="I55" s="9">
        <v>0</v>
      </c>
      <c r="J55" s="9">
        <v>0</v>
      </c>
    </row>
    <row r="56" spans="1:10" x14ac:dyDescent="0.25">
      <c r="A56" s="13"/>
      <c r="B56" s="8" t="s">
        <v>47</v>
      </c>
      <c r="C56" s="8"/>
      <c r="D56" s="8"/>
      <c r="E56" s="8"/>
      <c r="F56" s="10">
        <v>0</v>
      </c>
      <c r="G56" s="10">
        <v>0</v>
      </c>
      <c r="H56" s="10">
        <v>0</v>
      </c>
      <c r="I56" s="10">
        <v>0</v>
      </c>
      <c r="J56" s="10">
        <f t="shared" si="3"/>
        <v>0</v>
      </c>
    </row>
    <row r="57" spans="1:10" x14ac:dyDescent="0.25">
      <c r="A57" s="13"/>
      <c r="B57" s="8" t="s">
        <v>48</v>
      </c>
      <c r="C57" s="8"/>
      <c r="D57" s="8"/>
      <c r="E57" s="8"/>
      <c r="F57" s="10">
        <v>0</v>
      </c>
      <c r="G57" s="10">
        <v>0</v>
      </c>
      <c r="H57" s="10">
        <v>0</v>
      </c>
      <c r="I57" s="10">
        <v>0</v>
      </c>
      <c r="J57" s="10">
        <f t="shared" si="3"/>
        <v>0</v>
      </c>
    </row>
    <row r="58" spans="1:10" x14ac:dyDescent="0.25">
      <c r="A58" s="13"/>
      <c r="B58" s="8" t="s">
        <v>36</v>
      </c>
      <c r="C58" s="8"/>
      <c r="D58" s="8"/>
      <c r="E58" s="8"/>
      <c r="F58" s="10">
        <v>0</v>
      </c>
      <c r="G58" s="10">
        <v>0</v>
      </c>
      <c r="H58" s="10">
        <v>0</v>
      </c>
      <c r="I58" s="10">
        <v>0</v>
      </c>
      <c r="J58" s="10">
        <f t="shared" si="3"/>
        <v>0</v>
      </c>
    </row>
    <row r="59" spans="1:10" x14ac:dyDescent="0.25">
      <c r="A59" s="13"/>
      <c r="B59" s="8" t="s">
        <v>49</v>
      </c>
      <c r="C59" s="8"/>
      <c r="D59" s="8"/>
      <c r="E59" s="8"/>
      <c r="F59" s="10">
        <v>0</v>
      </c>
      <c r="G59" s="10">
        <v>0</v>
      </c>
      <c r="H59" s="10">
        <v>0</v>
      </c>
      <c r="I59" s="10">
        <v>0</v>
      </c>
      <c r="J59" s="10">
        <f t="shared" si="3"/>
        <v>0</v>
      </c>
    </row>
    <row r="60" spans="1:10" x14ac:dyDescent="0.25">
      <c r="A60" s="13"/>
      <c r="B60" s="8" t="s">
        <v>38</v>
      </c>
      <c r="C60" s="8"/>
      <c r="D60" s="8"/>
      <c r="E60" s="8"/>
      <c r="F60" s="10">
        <v>0</v>
      </c>
      <c r="G60" s="10">
        <v>0</v>
      </c>
      <c r="H60" s="10">
        <v>0</v>
      </c>
      <c r="I60" s="10">
        <v>0</v>
      </c>
      <c r="J60" s="10">
        <f t="shared" si="3"/>
        <v>0</v>
      </c>
    </row>
    <row r="61" spans="1:10" x14ac:dyDescent="0.25">
      <c r="A61" s="28"/>
      <c r="B61" s="8" t="s">
        <v>50</v>
      </c>
      <c r="C61" s="8"/>
      <c r="D61" s="8"/>
      <c r="E61" s="8"/>
      <c r="F61" s="10">
        <v>0</v>
      </c>
      <c r="G61" s="10">
        <v>0</v>
      </c>
      <c r="H61" s="10">
        <v>0</v>
      </c>
      <c r="I61" s="10">
        <v>0</v>
      </c>
      <c r="J61" s="10">
        <f t="shared" si="3"/>
        <v>0</v>
      </c>
    </row>
    <row r="62" spans="1:10" x14ac:dyDescent="0.25">
      <c r="A62" s="13"/>
      <c r="B62" s="27" t="s">
        <v>40</v>
      </c>
      <c r="C62" s="27"/>
      <c r="D62" s="27"/>
      <c r="E62" s="27"/>
      <c r="F62" s="10">
        <v>0</v>
      </c>
      <c r="G62" s="10">
        <v>0</v>
      </c>
      <c r="H62" s="10">
        <v>0</v>
      </c>
      <c r="I62" s="10">
        <v>0</v>
      </c>
      <c r="J62" s="10">
        <f t="shared" si="3"/>
        <v>0</v>
      </c>
    </row>
    <row r="63" spans="1:10" x14ac:dyDescent="0.25">
      <c r="A63" s="20"/>
      <c r="B63" s="27" t="s">
        <v>51</v>
      </c>
      <c r="C63" s="27"/>
      <c r="D63" s="27"/>
      <c r="E63" s="27"/>
      <c r="F63" s="10">
        <v>0</v>
      </c>
      <c r="G63" s="10">
        <v>0</v>
      </c>
      <c r="H63" s="10">
        <v>0</v>
      </c>
      <c r="I63" s="10">
        <v>0</v>
      </c>
      <c r="J63" s="10">
        <f t="shared" si="3"/>
        <v>0</v>
      </c>
    </row>
    <row r="64" spans="1:10" x14ac:dyDescent="0.25">
      <c r="A64" s="20"/>
      <c r="B64" s="27" t="s">
        <v>40</v>
      </c>
      <c r="C64" s="27"/>
      <c r="D64" s="27"/>
      <c r="E64" s="27"/>
      <c r="F64" s="10">
        <v>0</v>
      </c>
      <c r="G64" s="10">
        <v>0</v>
      </c>
      <c r="H64" s="10">
        <v>0</v>
      </c>
      <c r="I64" s="10">
        <v>0</v>
      </c>
      <c r="J64" s="10">
        <f t="shared" si="3"/>
        <v>0</v>
      </c>
    </row>
    <row r="65" spans="1:10" x14ac:dyDescent="0.25">
      <c r="A65" s="20"/>
      <c r="B65" s="27" t="s">
        <v>52</v>
      </c>
      <c r="C65" s="27"/>
      <c r="D65" s="27"/>
      <c r="E65" s="27"/>
      <c r="F65" s="10">
        <v>0</v>
      </c>
      <c r="G65" s="10">
        <v>0</v>
      </c>
      <c r="H65" s="10">
        <v>0</v>
      </c>
      <c r="I65" s="10">
        <v>0</v>
      </c>
      <c r="J65" s="10">
        <f t="shared" si="3"/>
        <v>0</v>
      </c>
    </row>
    <row r="66" spans="1:10" x14ac:dyDescent="0.25">
      <c r="A66" s="20"/>
      <c r="B66" s="27" t="s">
        <v>53</v>
      </c>
      <c r="C66" s="27"/>
      <c r="D66" s="27"/>
      <c r="E66" s="27"/>
      <c r="F66" s="10">
        <v>0</v>
      </c>
      <c r="G66" s="10">
        <v>0</v>
      </c>
      <c r="H66" s="10">
        <v>0</v>
      </c>
      <c r="I66" s="10">
        <v>0</v>
      </c>
      <c r="J66" s="10">
        <f t="shared" si="3"/>
        <v>0</v>
      </c>
    </row>
    <row r="67" spans="1:10" x14ac:dyDescent="0.25">
      <c r="A67" s="20"/>
      <c r="B67" s="27" t="s">
        <v>44</v>
      </c>
      <c r="C67" s="27"/>
      <c r="D67" s="27"/>
      <c r="E67" s="27"/>
      <c r="F67" s="10">
        <v>0</v>
      </c>
      <c r="G67" s="10">
        <v>0</v>
      </c>
      <c r="H67" s="10">
        <v>0</v>
      </c>
      <c r="I67" s="10">
        <v>0</v>
      </c>
      <c r="J67" s="10">
        <f t="shared" si="3"/>
        <v>0</v>
      </c>
    </row>
    <row r="68" spans="1:10" x14ac:dyDescent="0.25">
      <c r="A68" s="29" t="s">
        <v>54</v>
      </c>
      <c r="B68" s="30" t="s">
        <v>55</v>
      </c>
      <c r="C68" s="27"/>
      <c r="D68" s="27"/>
      <c r="E68" s="27"/>
      <c r="F68" s="9">
        <v>0</v>
      </c>
      <c r="G68" s="9">
        <v>0</v>
      </c>
      <c r="H68" s="9">
        <f>+H74</f>
        <v>149798.64000000001</v>
      </c>
      <c r="I68" s="9">
        <f>+I74</f>
        <v>598800.01</v>
      </c>
      <c r="J68" s="9">
        <f>SUM(J69:J78)</f>
        <v>748598.65</v>
      </c>
    </row>
    <row r="69" spans="1:10" x14ac:dyDescent="0.25">
      <c r="A69" s="20"/>
      <c r="B69" s="27" t="s">
        <v>56</v>
      </c>
      <c r="C69" s="27"/>
      <c r="D69" s="27"/>
      <c r="E69" s="27"/>
      <c r="F69" s="10">
        <v>0</v>
      </c>
      <c r="G69" s="10">
        <v>0</v>
      </c>
      <c r="H69" s="10">
        <v>0</v>
      </c>
      <c r="I69" s="10">
        <v>0</v>
      </c>
      <c r="J69" s="10">
        <f>SUM(F69:I69)</f>
        <v>0</v>
      </c>
    </row>
    <row r="70" spans="1:10" x14ac:dyDescent="0.25">
      <c r="A70" s="20"/>
      <c r="B70" s="27" t="s">
        <v>57</v>
      </c>
      <c r="C70" s="27"/>
      <c r="D70" s="27"/>
      <c r="E70" s="27"/>
      <c r="F70" s="10">
        <v>0</v>
      </c>
      <c r="G70" s="10">
        <v>0</v>
      </c>
      <c r="H70" s="10">
        <v>0</v>
      </c>
      <c r="I70" s="10">
        <v>0</v>
      </c>
      <c r="J70" s="10">
        <f t="shared" si="3"/>
        <v>0</v>
      </c>
    </row>
    <row r="71" spans="1:10" x14ac:dyDescent="0.25">
      <c r="A71" s="20"/>
      <c r="B71" s="27" t="s">
        <v>58</v>
      </c>
      <c r="C71" s="27"/>
      <c r="D71" s="27"/>
      <c r="E71" s="27"/>
      <c r="F71" s="10">
        <v>0</v>
      </c>
      <c r="G71" s="10">
        <v>0</v>
      </c>
      <c r="H71" s="10">
        <v>0</v>
      </c>
      <c r="I71" s="10">
        <v>0</v>
      </c>
      <c r="J71" s="10">
        <f t="shared" si="3"/>
        <v>0</v>
      </c>
    </row>
    <row r="72" spans="1:10" x14ac:dyDescent="0.25">
      <c r="A72" s="20"/>
      <c r="B72" s="27" t="s">
        <v>59</v>
      </c>
      <c r="C72" s="27"/>
      <c r="D72" s="27"/>
      <c r="E72" s="27"/>
      <c r="F72" s="10">
        <v>0</v>
      </c>
      <c r="G72" s="10">
        <v>0</v>
      </c>
      <c r="H72" s="10">
        <v>0</v>
      </c>
      <c r="I72" s="10">
        <v>0</v>
      </c>
      <c r="J72" s="10">
        <f t="shared" si="3"/>
        <v>0</v>
      </c>
    </row>
    <row r="73" spans="1:10" x14ac:dyDescent="0.25">
      <c r="A73" s="20"/>
      <c r="B73" s="27" t="s">
        <v>60</v>
      </c>
      <c r="C73" s="27"/>
      <c r="D73" s="27"/>
      <c r="E73" s="27"/>
      <c r="F73" s="10">
        <v>0</v>
      </c>
      <c r="G73" s="10">
        <v>0</v>
      </c>
      <c r="H73" s="10">
        <v>0</v>
      </c>
      <c r="I73" s="10">
        <v>0</v>
      </c>
      <c r="J73" s="10">
        <f t="shared" si="3"/>
        <v>0</v>
      </c>
    </row>
    <row r="74" spans="1:10" x14ac:dyDescent="0.25">
      <c r="A74" s="20"/>
      <c r="B74" s="27" t="s">
        <v>61</v>
      </c>
      <c r="C74" s="27"/>
      <c r="D74" s="27"/>
      <c r="E74" s="27"/>
      <c r="F74" s="10">
        <v>0</v>
      </c>
      <c r="G74" s="10">
        <v>0</v>
      </c>
      <c r="H74" s="10">
        <v>149798.64000000001</v>
      </c>
      <c r="I74" s="10">
        <v>598800.01</v>
      </c>
      <c r="J74" s="10">
        <f>SUM(F74:I74)</f>
        <v>748598.65</v>
      </c>
    </row>
    <row r="75" spans="1:10" x14ac:dyDescent="0.25">
      <c r="A75" s="20"/>
      <c r="B75" s="27" t="s">
        <v>62</v>
      </c>
      <c r="C75" s="27"/>
      <c r="D75" s="27"/>
      <c r="E75" s="27"/>
      <c r="F75" s="10">
        <v>0</v>
      </c>
      <c r="G75" s="10">
        <v>0</v>
      </c>
      <c r="H75" s="10">
        <v>0</v>
      </c>
      <c r="I75" s="10">
        <v>0</v>
      </c>
      <c r="J75" s="10">
        <f>SUM(F75:I75)</f>
        <v>0</v>
      </c>
    </row>
    <row r="76" spans="1:10" x14ac:dyDescent="0.25">
      <c r="A76" s="20"/>
      <c r="B76" s="27" t="s">
        <v>63</v>
      </c>
      <c r="C76" s="27"/>
      <c r="D76" s="27"/>
      <c r="E76" s="27"/>
      <c r="F76" s="10">
        <v>0</v>
      </c>
      <c r="G76" s="10">
        <v>0</v>
      </c>
      <c r="H76" s="10">
        <v>0</v>
      </c>
      <c r="I76" s="10">
        <v>0</v>
      </c>
      <c r="J76" s="10">
        <f t="shared" si="3"/>
        <v>0</v>
      </c>
    </row>
    <row r="77" spans="1:10" x14ac:dyDescent="0.25">
      <c r="A77" s="20"/>
      <c r="B77" s="27" t="s">
        <v>64</v>
      </c>
      <c r="C77" s="27"/>
      <c r="D77" s="27"/>
      <c r="E77" s="27"/>
      <c r="F77" s="10">
        <v>0</v>
      </c>
      <c r="G77" s="10">
        <v>0</v>
      </c>
      <c r="H77" s="10">
        <v>0</v>
      </c>
      <c r="I77" s="10">
        <v>0</v>
      </c>
      <c r="J77" s="10">
        <f t="shared" ref="J77:J79" si="4">SUM(F77:F77)</f>
        <v>0</v>
      </c>
    </row>
    <row r="78" spans="1:10" x14ac:dyDescent="0.25">
      <c r="A78" s="20"/>
      <c r="B78" s="27" t="s">
        <v>65</v>
      </c>
      <c r="C78" s="27"/>
      <c r="D78" s="27"/>
      <c r="E78" s="27"/>
      <c r="F78" s="10">
        <v>0</v>
      </c>
      <c r="G78" s="10">
        <v>0</v>
      </c>
      <c r="H78" s="10">
        <v>0</v>
      </c>
      <c r="I78" s="10">
        <v>0</v>
      </c>
      <c r="J78" s="10">
        <f t="shared" si="4"/>
        <v>0</v>
      </c>
    </row>
    <row r="79" spans="1:10" x14ac:dyDescent="0.25">
      <c r="A79" s="20"/>
      <c r="B79" s="27" t="s">
        <v>66</v>
      </c>
      <c r="C79" s="27"/>
      <c r="D79" s="27"/>
      <c r="E79" s="27"/>
      <c r="F79" s="10">
        <v>0</v>
      </c>
      <c r="G79" s="10">
        <v>0</v>
      </c>
      <c r="H79" s="10">
        <v>0</v>
      </c>
      <c r="I79" s="10">
        <v>0</v>
      </c>
      <c r="J79" s="10">
        <f t="shared" si="4"/>
        <v>0</v>
      </c>
    </row>
    <row r="80" spans="1:10" x14ac:dyDescent="0.25">
      <c r="A80" s="29" t="s">
        <v>67</v>
      </c>
      <c r="B80" s="30" t="s">
        <v>68</v>
      </c>
      <c r="C80" s="27"/>
      <c r="D80" s="27"/>
      <c r="E80" s="27"/>
      <c r="F80" s="9">
        <v>0</v>
      </c>
      <c r="G80" s="9">
        <v>0</v>
      </c>
      <c r="H80" s="9">
        <v>0</v>
      </c>
      <c r="I80" s="9">
        <v>0</v>
      </c>
      <c r="J80" s="9">
        <v>0</v>
      </c>
    </row>
    <row r="81" spans="1:10" x14ac:dyDescent="0.25">
      <c r="A81" s="29"/>
      <c r="B81" s="27" t="s">
        <v>69</v>
      </c>
      <c r="C81" s="27"/>
      <c r="D81" s="27"/>
      <c r="E81" s="27"/>
      <c r="F81" s="10">
        <v>0</v>
      </c>
      <c r="G81" s="10">
        <v>0</v>
      </c>
      <c r="H81" s="10">
        <v>0</v>
      </c>
      <c r="I81" s="10">
        <v>0</v>
      </c>
      <c r="J81" s="10">
        <f t="shared" ref="J81:J96" si="5">SUM(F81:F81)</f>
        <v>0</v>
      </c>
    </row>
    <row r="82" spans="1:10" x14ac:dyDescent="0.25">
      <c r="A82" s="29"/>
      <c r="B82" s="27" t="s">
        <v>70</v>
      </c>
      <c r="C82" s="27"/>
      <c r="D82" s="27"/>
      <c r="E82" s="27"/>
      <c r="F82" s="10">
        <v>0</v>
      </c>
      <c r="G82" s="10">
        <v>0</v>
      </c>
      <c r="H82" s="10">
        <v>0</v>
      </c>
      <c r="I82" s="10">
        <v>0</v>
      </c>
      <c r="J82" s="10">
        <f t="shared" si="5"/>
        <v>0</v>
      </c>
    </row>
    <row r="83" spans="1:10" x14ac:dyDescent="0.25">
      <c r="A83" s="29"/>
      <c r="B83" s="27" t="s">
        <v>71</v>
      </c>
      <c r="C83" s="27"/>
      <c r="D83" s="27"/>
      <c r="E83" s="27"/>
      <c r="F83" s="10">
        <v>0</v>
      </c>
      <c r="G83" s="10">
        <v>0</v>
      </c>
      <c r="H83" s="10">
        <v>0</v>
      </c>
      <c r="I83" s="10">
        <v>0</v>
      </c>
      <c r="J83" s="10">
        <f t="shared" si="5"/>
        <v>0</v>
      </c>
    </row>
    <row r="84" spans="1:10" x14ac:dyDescent="0.25">
      <c r="A84" s="29"/>
      <c r="B84" s="27" t="s">
        <v>72</v>
      </c>
      <c r="C84" s="27"/>
      <c r="D84" s="27"/>
      <c r="E84" s="27"/>
      <c r="F84" s="10">
        <v>0</v>
      </c>
      <c r="G84" s="10">
        <v>0</v>
      </c>
      <c r="H84" s="10">
        <v>0</v>
      </c>
      <c r="I84" s="10">
        <v>0</v>
      </c>
      <c r="J84" s="10">
        <f t="shared" si="5"/>
        <v>0</v>
      </c>
    </row>
    <row r="85" spans="1:10" x14ac:dyDescent="0.25">
      <c r="A85" s="29"/>
      <c r="B85" s="27" t="s">
        <v>73</v>
      </c>
      <c r="C85" s="27"/>
      <c r="D85" s="27"/>
      <c r="E85" s="27"/>
      <c r="F85" s="10">
        <v>0</v>
      </c>
      <c r="G85" s="10">
        <v>0</v>
      </c>
      <c r="H85" s="10">
        <v>0</v>
      </c>
      <c r="I85" s="10">
        <v>0</v>
      </c>
      <c r="J85" s="10">
        <f t="shared" si="5"/>
        <v>0</v>
      </c>
    </row>
    <row r="86" spans="1:10" x14ac:dyDescent="0.25">
      <c r="A86" s="29" t="s">
        <v>74</v>
      </c>
      <c r="B86" s="30" t="s">
        <v>75</v>
      </c>
      <c r="C86" s="27"/>
      <c r="D86" s="27"/>
      <c r="E86" s="27"/>
      <c r="F86" s="9">
        <v>0</v>
      </c>
      <c r="G86" s="9">
        <v>0</v>
      </c>
      <c r="H86" s="9">
        <v>0</v>
      </c>
      <c r="I86" s="9">
        <v>0</v>
      </c>
      <c r="J86" s="10">
        <f t="shared" si="5"/>
        <v>0</v>
      </c>
    </row>
    <row r="87" spans="1:10" x14ac:dyDescent="0.25">
      <c r="A87" s="29"/>
      <c r="B87" s="30" t="s">
        <v>76</v>
      </c>
      <c r="C87" s="27"/>
      <c r="D87" s="27"/>
      <c r="E87" s="27"/>
      <c r="F87" s="10">
        <v>0</v>
      </c>
      <c r="G87" s="10">
        <v>0</v>
      </c>
      <c r="H87" s="10">
        <v>0</v>
      </c>
      <c r="I87" s="10">
        <v>0</v>
      </c>
      <c r="J87" s="10">
        <f t="shared" si="5"/>
        <v>0</v>
      </c>
    </row>
    <row r="88" spans="1:10" x14ac:dyDescent="0.25">
      <c r="A88" s="29"/>
      <c r="B88" s="27" t="s">
        <v>77</v>
      </c>
      <c r="C88" s="27"/>
      <c r="D88" s="27"/>
      <c r="E88" s="27"/>
      <c r="F88" s="10">
        <v>0</v>
      </c>
      <c r="G88" s="10">
        <v>0</v>
      </c>
      <c r="H88" s="10">
        <v>0</v>
      </c>
      <c r="I88" s="10">
        <v>0</v>
      </c>
      <c r="J88" s="10">
        <f t="shared" si="5"/>
        <v>0</v>
      </c>
    </row>
    <row r="89" spans="1:10" x14ac:dyDescent="0.25">
      <c r="A89" s="29"/>
      <c r="B89" s="27" t="s">
        <v>78</v>
      </c>
      <c r="C89" s="27"/>
      <c r="D89" s="27"/>
      <c r="E89" s="27"/>
      <c r="F89" s="10">
        <v>0</v>
      </c>
      <c r="G89" s="10">
        <v>0</v>
      </c>
      <c r="H89" s="10">
        <v>0</v>
      </c>
      <c r="I89" s="10">
        <v>0</v>
      </c>
      <c r="J89" s="10">
        <f t="shared" si="5"/>
        <v>0</v>
      </c>
    </row>
    <row r="90" spans="1:10" x14ac:dyDescent="0.25">
      <c r="A90" s="29"/>
      <c r="B90" s="27" t="s">
        <v>79</v>
      </c>
      <c r="C90" s="27"/>
      <c r="D90" s="27"/>
      <c r="E90" s="27"/>
      <c r="F90" s="10">
        <v>0</v>
      </c>
      <c r="G90" s="10">
        <v>0</v>
      </c>
      <c r="H90" s="10">
        <v>0</v>
      </c>
      <c r="I90" s="10">
        <v>0</v>
      </c>
      <c r="J90" s="10">
        <f t="shared" si="5"/>
        <v>0</v>
      </c>
    </row>
    <row r="91" spans="1:10" x14ac:dyDescent="0.25">
      <c r="A91" s="29" t="s">
        <v>80</v>
      </c>
      <c r="B91" s="30" t="s">
        <v>81</v>
      </c>
      <c r="C91" s="27"/>
      <c r="D91" s="27"/>
      <c r="E91" s="27"/>
      <c r="F91" s="9">
        <v>0</v>
      </c>
      <c r="G91" s="9">
        <v>0</v>
      </c>
      <c r="H91" s="9">
        <v>0</v>
      </c>
      <c r="I91" s="9">
        <v>0</v>
      </c>
      <c r="J91" s="10">
        <f t="shared" si="5"/>
        <v>0</v>
      </c>
    </row>
    <row r="92" spans="1:10" x14ac:dyDescent="0.25">
      <c r="A92" s="29"/>
      <c r="B92" s="27" t="s">
        <v>82</v>
      </c>
      <c r="C92" s="27"/>
      <c r="D92" s="27"/>
      <c r="E92" s="27"/>
      <c r="F92" s="10">
        <v>0</v>
      </c>
      <c r="G92" s="10">
        <v>0</v>
      </c>
      <c r="H92" s="10">
        <v>0</v>
      </c>
      <c r="I92" s="10">
        <v>0</v>
      </c>
      <c r="J92" s="10">
        <f t="shared" si="5"/>
        <v>0</v>
      </c>
    </row>
    <row r="93" spans="1:10" x14ac:dyDescent="0.25">
      <c r="A93" s="29"/>
      <c r="B93" s="27" t="s">
        <v>83</v>
      </c>
      <c r="C93" s="27"/>
      <c r="D93" s="27"/>
      <c r="E93" s="27"/>
      <c r="F93" s="10">
        <v>0</v>
      </c>
      <c r="G93" s="10">
        <v>0</v>
      </c>
      <c r="H93" s="10">
        <v>0</v>
      </c>
      <c r="I93" s="10">
        <v>0</v>
      </c>
      <c r="J93" s="10">
        <f t="shared" si="5"/>
        <v>0</v>
      </c>
    </row>
    <row r="94" spans="1:10" x14ac:dyDescent="0.25">
      <c r="A94" s="29"/>
      <c r="B94" s="27" t="s">
        <v>84</v>
      </c>
      <c r="C94" s="27"/>
      <c r="D94" s="27"/>
      <c r="E94" s="27"/>
      <c r="F94" s="10">
        <v>0</v>
      </c>
      <c r="G94" s="10">
        <v>0</v>
      </c>
      <c r="H94" s="10">
        <v>0</v>
      </c>
      <c r="I94" s="10">
        <v>0</v>
      </c>
      <c r="J94" s="10">
        <f t="shared" si="5"/>
        <v>0</v>
      </c>
    </row>
    <row r="95" spans="1:10" x14ac:dyDescent="0.25">
      <c r="A95" s="29"/>
      <c r="B95" s="27" t="s">
        <v>85</v>
      </c>
      <c r="C95" s="27"/>
      <c r="D95" s="27"/>
      <c r="E95" s="27"/>
      <c r="F95" s="10">
        <v>0</v>
      </c>
      <c r="G95" s="10">
        <v>0</v>
      </c>
      <c r="H95" s="10">
        <v>0</v>
      </c>
      <c r="I95" s="10">
        <v>0</v>
      </c>
      <c r="J95" s="10">
        <f t="shared" si="5"/>
        <v>0</v>
      </c>
    </row>
    <row r="96" spans="1:10" x14ac:dyDescent="0.25">
      <c r="A96" s="20"/>
      <c r="B96" s="27" t="s">
        <v>86</v>
      </c>
      <c r="C96" s="27"/>
      <c r="D96" s="27"/>
      <c r="E96" s="27"/>
      <c r="F96" s="10">
        <v>0</v>
      </c>
      <c r="G96" s="10">
        <v>0</v>
      </c>
      <c r="H96" s="10">
        <v>0</v>
      </c>
      <c r="I96" s="10">
        <v>0</v>
      </c>
      <c r="J96" s="10">
        <f t="shared" si="5"/>
        <v>0</v>
      </c>
    </row>
    <row r="97" spans="1:10" x14ac:dyDescent="0.25">
      <c r="A97" s="20"/>
      <c r="B97" s="30" t="s">
        <v>87</v>
      </c>
      <c r="C97" s="27"/>
      <c r="D97" s="27"/>
      <c r="E97" s="27"/>
      <c r="F97" s="14">
        <f t="shared" ref="F97:G97" si="6">+F31+F12+F18</f>
        <v>20815046.350000001</v>
      </c>
      <c r="G97" s="14">
        <f t="shared" si="6"/>
        <v>25766840.510000002</v>
      </c>
      <c r="H97" s="14">
        <f>+H31+H12+H18+H68</f>
        <v>36335649</v>
      </c>
      <c r="I97" s="14">
        <f>+I68+I42+I31+I18+I12</f>
        <v>23800287.960000001</v>
      </c>
      <c r="J97" s="14">
        <f>+J31+J18+J12+J68</f>
        <v>106717823.81999999</v>
      </c>
    </row>
    <row r="98" spans="1:10" x14ac:dyDescent="0.25">
      <c r="A98" s="20"/>
      <c r="B98" s="30"/>
      <c r="C98" s="27"/>
      <c r="D98" s="27"/>
      <c r="E98" s="27"/>
      <c r="F98" s="10"/>
      <c r="G98" s="10"/>
      <c r="H98" s="10"/>
      <c r="I98" s="10"/>
      <c r="J98" s="10"/>
    </row>
    <row r="99" spans="1:10" x14ac:dyDescent="0.25">
      <c r="A99" s="20"/>
      <c r="B99" s="30" t="s">
        <v>123</v>
      </c>
      <c r="C99" s="27"/>
      <c r="D99" s="27"/>
      <c r="E99" s="27"/>
      <c r="F99" s="10">
        <v>-150000</v>
      </c>
      <c r="G99" s="10"/>
      <c r="H99" s="10"/>
      <c r="I99" s="10"/>
      <c r="J99" s="10"/>
    </row>
    <row r="100" spans="1:10" x14ac:dyDescent="0.25">
      <c r="A100" s="20"/>
      <c r="B100" s="30" t="s">
        <v>122</v>
      </c>
      <c r="C100" s="27"/>
      <c r="D100" s="27"/>
      <c r="E100" s="27"/>
      <c r="G100" s="10"/>
      <c r="H100" s="10"/>
      <c r="I100" s="10">
        <v>-117860.34</v>
      </c>
    </row>
    <row r="101" spans="1:10" x14ac:dyDescent="0.25">
      <c r="A101" s="20"/>
      <c r="B101" s="30" t="s">
        <v>122</v>
      </c>
      <c r="C101" s="27"/>
      <c r="D101" s="27"/>
      <c r="E101" s="27"/>
      <c r="F101" s="10"/>
      <c r="G101" s="10"/>
      <c r="H101" s="10"/>
      <c r="I101" s="10">
        <v>-81666.67</v>
      </c>
      <c r="J101" s="31">
        <f>+F99+I100+I101</f>
        <v>-349527.00999999995</v>
      </c>
    </row>
    <row r="102" spans="1:10" x14ac:dyDescent="0.25">
      <c r="A102" s="29" t="s">
        <v>88</v>
      </c>
      <c r="B102" s="30" t="s">
        <v>89</v>
      </c>
      <c r="C102" s="27"/>
      <c r="D102" s="27"/>
      <c r="E102" s="27"/>
      <c r="F102" s="10"/>
      <c r="G102" s="10"/>
      <c r="H102" s="10"/>
      <c r="I102" s="10"/>
      <c r="J102" s="32"/>
    </row>
    <row r="103" spans="1:10" x14ac:dyDescent="0.25">
      <c r="A103" s="29" t="s">
        <v>90</v>
      </c>
      <c r="B103" s="30" t="s">
        <v>91</v>
      </c>
      <c r="C103" s="27"/>
      <c r="D103" s="27"/>
      <c r="E103" s="27"/>
      <c r="F103" s="9">
        <v>0</v>
      </c>
      <c r="G103" s="9">
        <v>0</v>
      </c>
      <c r="H103" s="9">
        <v>0</v>
      </c>
      <c r="I103" s="9">
        <v>0</v>
      </c>
      <c r="J103" s="9">
        <v>0</v>
      </c>
    </row>
    <row r="104" spans="1:10" x14ac:dyDescent="0.25">
      <c r="A104" s="20"/>
      <c r="B104" s="27" t="s">
        <v>92</v>
      </c>
      <c r="C104" s="27"/>
      <c r="D104" s="27" t="s">
        <v>93</v>
      </c>
      <c r="E104" s="27"/>
      <c r="F104" s="10">
        <v>0</v>
      </c>
      <c r="G104" s="10">
        <v>0</v>
      </c>
      <c r="H104" s="10">
        <v>0</v>
      </c>
      <c r="I104" s="9">
        <v>0</v>
      </c>
      <c r="J104" s="10">
        <v>0</v>
      </c>
    </row>
    <row r="105" spans="1:10" x14ac:dyDescent="0.25">
      <c r="A105" s="20"/>
      <c r="B105" s="27" t="s">
        <v>94</v>
      </c>
      <c r="C105" s="27"/>
      <c r="D105" s="27"/>
      <c r="E105" s="27"/>
      <c r="F105" s="10">
        <v>0</v>
      </c>
      <c r="G105" s="10">
        <v>0</v>
      </c>
      <c r="H105" s="10">
        <v>0</v>
      </c>
      <c r="I105" s="9">
        <v>0</v>
      </c>
      <c r="J105" s="10">
        <v>0</v>
      </c>
    </row>
    <row r="106" spans="1:10" x14ac:dyDescent="0.25">
      <c r="A106" s="29" t="s">
        <v>95</v>
      </c>
      <c r="B106" s="33" t="s">
        <v>96</v>
      </c>
      <c r="C106" s="27"/>
      <c r="D106" s="27"/>
      <c r="E106" s="27"/>
      <c r="F106" s="9">
        <v>0</v>
      </c>
      <c r="G106" s="9">
        <v>0</v>
      </c>
      <c r="H106" s="9">
        <v>0</v>
      </c>
      <c r="I106" s="9">
        <v>0</v>
      </c>
      <c r="J106" s="9">
        <v>0</v>
      </c>
    </row>
    <row r="107" spans="1:10" x14ac:dyDescent="0.25">
      <c r="A107" s="20"/>
      <c r="B107" s="27" t="s">
        <v>97</v>
      </c>
      <c r="C107" s="27"/>
      <c r="D107" s="27"/>
      <c r="E107" s="27"/>
      <c r="F107" s="10">
        <v>0</v>
      </c>
      <c r="G107" s="10">
        <v>0</v>
      </c>
      <c r="H107" s="10">
        <v>0</v>
      </c>
      <c r="I107" s="9">
        <v>0</v>
      </c>
      <c r="J107" s="10">
        <v>0</v>
      </c>
    </row>
    <row r="108" spans="1:10" x14ac:dyDescent="0.25">
      <c r="A108" s="20"/>
      <c r="B108" s="27" t="s">
        <v>98</v>
      </c>
      <c r="C108" s="27"/>
      <c r="D108" s="27"/>
      <c r="E108" s="27"/>
      <c r="F108" s="10">
        <v>0</v>
      </c>
      <c r="G108" s="10">
        <v>0</v>
      </c>
      <c r="H108" s="10">
        <v>0</v>
      </c>
      <c r="I108" s="9">
        <v>0</v>
      </c>
      <c r="J108" s="10">
        <v>0</v>
      </c>
    </row>
    <row r="109" spans="1:10" x14ac:dyDescent="0.25">
      <c r="A109" s="29" t="s">
        <v>99</v>
      </c>
      <c r="B109" s="30" t="s">
        <v>100</v>
      </c>
      <c r="C109" s="27"/>
      <c r="D109" s="27"/>
      <c r="E109" s="27"/>
      <c r="F109" s="9">
        <v>0</v>
      </c>
      <c r="G109" s="9">
        <v>0</v>
      </c>
      <c r="H109" s="9">
        <v>0</v>
      </c>
      <c r="I109" s="9">
        <v>0</v>
      </c>
      <c r="J109" s="9">
        <v>0</v>
      </c>
    </row>
    <row r="110" spans="1:10" x14ac:dyDescent="0.25">
      <c r="A110" s="20"/>
      <c r="B110" s="34" t="s">
        <v>101</v>
      </c>
      <c r="C110" s="27"/>
      <c r="D110" s="27"/>
      <c r="E110" s="27"/>
      <c r="F110" s="10">
        <v>0</v>
      </c>
      <c r="G110" s="10">
        <v>0</v>
      </c>
      <c r="H110" s="10">
        <v>0</v>
      </c>
      <c r="I110" s="9">
        <v>0</v>
      </c>
      <c r="J110" s="10">
        <v>0</v>
      </c>
    </row>
    <row r="111" spans="1:10" x14ac:dyDescent="0.25">
      <c r="A111" s="20"/>
      <c r="B111" s="34" t="s">
        <v>102</v>
      </c>
      <c r="C111" s="27"/>
      <c r="D111" s="27"/>
      <c r="E111" s="27"/>
      <c r="F111" s="15">
        <v>0</v>
      </c>
      <c r="G111" s="15">
        <v>0</v>
      </c>
      <c r="H111" s="15">
        <v>0</v>
      </c>
      <c r="I111" s="9">
        <v>0</v>
      </c>
      <c r="J111" s="15">
        <v>0</v>
      </c>
    </row>
    <row r="112" spans="1:10" x14ac:dyDescent="0.25">
      <c r="A112" s="20"/>
      <c r="B112" s="30" t="s">
        <v>103</v>
      </c>
      <c r="C112" s="27"/>
      <c r="D112" s="27"/>
      <c r="E112" s="27"/>
      <c r="F112" s="9">
        <f>+F108+F107+F106+F105+F103+F102</f>
        <v>0</v>
      </c>
      <c r="G112" s="9">
        <f>+G108+G107+G106+G105+G103+G102</f>
        <v>0</v>
      </c>
      <c r="H112" s="9">
        <f>+H108+H107+H106+H105+H103+H102</f>
        <v>0</v>
      </c>
      <c r="I112" s="9">
        <v>0</v>
      </c>
      <c r="J112" s="9">
        <f>+J108+J107+J106+J105+J103+J102</f>
        <v>0</v>
      </c>
    </row>
    <row r="113" spans="1:10" x14ac:dyDescent="0.25">
      <c r="A113" s="20"/>
      <c r="B113" s="30"/>
      <c r="C113" s="27"/>
      <c r="D113" s="27"/>
      <c r="E113" s="27"/>
      <c r="F113" s="9"/>
      <c r="G113" s="9"/>
      <c r="H113" s="9"/>
      <c r="I113" s="9"/>
      <c r="J113" s="9"/>
    </row>
    <row r="114" spans="1:10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1:10" ht="15.75" thickBot="1" x14ac:dyDescent="0.3">
      <c r="A115" s="27"/>
      <c r="B115" s="30" t="s">
        <v>104</v>
      </c>
      <c r="C115" s="27"/>
      <c r="D115" s="27"/>
      <c r="E115" s="27"/>
      <c r="F115" s="16">
        <f>+F112+F97+F99</f>
        <v>20665046.350000001</v>
      </c>
      <c r="G115" s="16">
        <f>+G97</f>
        <v>25766840.510000002</v>
      </c>
      <c r="H115" s="16">
        <f>+H97</f>
        <v>36335649</v>
      </c>
      <c r="I115" s="16">
        <f>+I97+I100+I101</f>
        <v>23600760.949999999</v>
      </c>
      <c r="J115" s="16">
        <f>+J97+J101</f>
        <v>106368296.80999999</v>
      </c>
    </row>
    <row r="116" spans="1:10" ht="15.75" thickTop="1" x14ac:dyDescent="0.25">
      <c r="A116" s="27"/>
      <c r="B116" s="30"/>
      <c r="C116" s="27"/>
      <c r="D116" s="27"/>
      <c r="E116" s="27"/>
      <c r="F116" s="9"/>
      <c r="G116" s="32"/>
      <c r="H116" s="32"/>
      <c r="I116" s="32"/>
      <c r="J116" s="32"/>
    </row>
    <row r="117" spans="1:10" x14ac:dyDescent="0.25">
      <c r="A117" s="27"/>
      <c r="B117" s="30"/>
      <c r="C117" s="27"/>
      <c r="D117" s="27"/>
      <c r="E117" s="27"/>
      <c r="F117" s="9"/>
      <c r="G117" s="9"/>
      <c r="H117" s="32"/>
      <c r="I117" s="32"/>
      <c r="J117" s="32"/>
    </row>
    <row r="118" spans="1:10" x14ac:dyDescent="0.25">
      <c r="A118" s="27"/>
      <c r="B118" s="30"/>
      <c r="C118" s="27"/>
      <c r="D118" s="27"/>
      <c r="E118" s="27"/>
      <c r="F118" s="9" t="s">
        <v>105</v>
      </c>
      <c r="G118" s="32"/>
      <c r="H118" s="32"/>
      <c r="I118" s="32"/>
      <c r="J118" s="32"/>
    </row>
    <row r="119" spans="1:10" ht="15" customHeight="1" x14ac:dyDescent="0.25">
      <c r="A119" s="46" t="s">
        <v>106</v>
      </c>
      <c r="B119" s="46"/>
      <c r="C119" s="46"/>
      <c r="D119" s="35"/>
      <c r="E119" s="35"/>
      <c r="F119" s="46" t="s">
        <v>107</v>
      </c>
      <c r="G119" s="46"/>
      <c r="H119" s="32"/>
      <c r="I119" s="32"/>
      <c r="J119" s="32"/>
    </row>
    <row r="120" spans="1:10" ht="15" customHeight="1" x14ac:dyDescent="0.25">
      <c r="A120" s="36"/>
      <c r="B120" s="37"/>
      <c r="C120" s="37"/>
      <c r="D120" s="32"/>
      <c r="E120" s="32"/>
      <c r="F120" s="37"/>
      <c r="G120" s="37"/>
      <c r="H120" s="32"/>
      <c r="I120" s="32"/>
      <c r="J120" s="32"/>
    </row>
    <row r="121" spans="1:10" x14ac:dyDescent="0.25">
      <c r="A121" s="37"/>
      <c r="B121" s="37"/>
      <c r="C121" s="37"/>
      <c r="D121" s="32"/>
      <c r="E121" s="32"/>
      <c r="F121" s="37"/>
      <c r="G121" s="37"/>
      <c r="H121" s="32"/>
      <c r="I121" s="32"/>
      <c r="J121" s="32"/>
    </row>
    <row r="122" spans="1:10" ht="15" customHeight="1" x14ac:dyDescent="0.25">
      <c r="A122" s="41" t="s">
        <v>108</v>
      </c>
      <c r="B122" s="41"/>
      <c r="C122" s="41"/>
      <c r="D122" s="41"/>
      <c r="E122" s="38"/>
      <c r="F122" s="42" t="s">
        <v>109</v>
      </c>
      <c r="G122" s="42"/>
      <c r="H122" s="32"/>
      <c r="I122" s="32"/>
      <c r="J122" s="32"/>
    </row>
    <row r="123" spans="1:10" ht="15" customHeight="1" x14ac:dyDescent="0.25">
      <c r="A123" s="40" t="s">
        <v>110</v>
      </c>
      <c r="B123" s="40"/>
      <c r="C123" s="40"/>
      <c r="D123" s="40"/>
      <c r="E123" s="39"/>
      <c r="F123" s="40" t="s">
        <v>111</v>
      </c>
      <c r="G123" s="40"/>
      <c r="H123" s="32"/>
      <c r="I123" s="32"/>
      <c r="J123" s="32"/>
    </row>
    <row r="124" spans="1:10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</row>
  </sheetData>
  <mergeCells count="9">
    <mergeCell ref="A123:D123"/>
    <mergeCell ref="F123:G123"/>
    <mergeCell ref="A122:D122"/>
    <mergeCell ref="F122:G122"/>
    <mergeCell ref="A9:J9"/>
    <mergeCell ref="A10:J10"/>
    <mergeCell ref="B43:E43"/>
    <mergeCell ref="A119:C119"/>
    <mergeCell ref="F119:G119"/>
  </mergeCells>
  <conditionalFormatting sqref="A11:J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4" right="0.12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2024-05-08T19:22:20Z</dcterms:modified>
</cp:coreProperties>
</file>