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H122" i="1"/>
  <c r="G122" i="1"/>
  <c r="F122" i="1"/>
  <c r="J112" i="1"/>
  <c r="J122" i="1" s="1"/>
  <c r="J111" i="1"/>
  <c r="J110" i="1"/>
  <c r="J109" i="1"/>
  <c r="J108" i="1"/>
  <c r="I107" i="1"/>
  <c r="J107" i="1" s="1"/>
  <c r="J106" i="1"/>
  <c r="I106" i="1"/>
  <c r="I105" i="1"/>
  <c r="J105" i="1" s="1"/>
  <c r="J104" i="1"/>
  <c r="J103" i="1"/>
  <c r="J100" i="1"/>
  <c r="J99" i="1"/>
  <c r="J98" i="1"/>
  <c r="J97" i="1"/>
  <c r="J96" i="1"/>
  <c r="J94" i="1"/>
  <c r="J93" i="1"/>
  <c r="J92" i="1"/>
  <c r="J91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 s="1"/>
  <c r="I72" i="1"/>
  <c r="J71" i="1"/>
  <c r="J70" i="1"/>
  <c r="J69" i="1"/>
  <c r="J68" i="1"/>
  <c r="J67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8" i="1"/>
  <c r="J47" i="1"/>
  <c r="J45" i="1"/>
  <c r="J44" i="1"/>
  <c r="J43" i="1"/>
  <c r="J42" i="1"/>
  <c r="J41" i="1"/>
  <c r="J40" i="1"/>
  <c r="J39" i="1"/>
  <c r="J38" i="1"/>
  <c r="J37" i="1"/>
  <c r="J36" i="1"/>
  <c r="J35" i="1" s="1"/>
  <c r="I35" i="1"/>
  <c r="I101" i="1" s="1"/>
  <c r="I125" i="1" s="1"/>
  <c r="H35" i="1"/>
  <c r="H101" i="1" s="1"/>
  <c r="G35" i="1"/>
  <c r="G101" i="1" s="1"/>
  <c r="F35" i="1"/>
  <c r="J34" i="1"/>
  <c r="J33" i="1"/>
  <c r="J32" i="1"/>
  <c r="J31" i="1"/>
  <c r="J30" i="1"/>
  <c r="J29" i="1"/>
  <c r="J28" i="1"/>
  <c r="J27" i="1"/>
  <c r="J26" i="1"/>
  <c r="J25" i="1"/>
  <c r="J24" i="1"/>
  <c r="F23" i="1"/>
  <c r="F22" i="1" s="1"/>
  <c r="I22" i="1"/>
  <c r="H22" i="1"/>
  <c r="G22" i="1"/>
  <c r="J21" i="1"/>
  <c r="J20" i="1"/>
  <c r="J19" i="1"/>
  <c r="J18" i="1"/>
  <c r="J17" i="1"/>
  <c r="J16" i="1"/>
  <c r="I16" i="1"/>
  <c r="H16" i="1"/>
  <c r="G16" i="1"/>
  <c r="F16" i="1"/>
  <c r="F101" i="1" l="1"/>
  <c r="F125" i="1"/>
  <c r="H125" i="1"/>
  <c r="G125" i="1"/>
  <c r="J23" i="1"/>
  <c r="J22" i="1" s="1"/>
  <c r="J101" i="1" s="1"/>
  <c r="J125" i="1" s="1"/>
</calcChain>
</file>

<file path=xl/sharedStrings.xml><?xml version="1.0" encoding="utf-8"?>
<sst xmlns="http://schemas.openxmlformats.org/spreadsheetml/2006/main" count="136" uniqueCount="130">
  <si>
    <t>DIRECCION GENERAL DE EMBELLECIMIENTO</t>
  </si>
  <si>
    <t>EJECUCION DE GASTOS Y APLICACIONES FINANCIERAS/2025</t>
  </si>
  <si>
    <t>2-</t>
  </si>
  <si>
    <t xml:space="preserve">GASTOS </t>
  </si>
  <si>
    <t>ENERO</t>
  </si>
  <si>
    <t>FEBRERO</t>
  </si>
  <si>
    <t>MARZO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</si>
  <si>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</si>
  <si>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</si>
  <si>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</si>
  <si>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</si>
  <si>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</si>
  <si>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</si>
  <si>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</si>
  <si>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</si>
  <si>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</si>
  <si>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</si>
  <si>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</si>
  <si>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</si>
  <si>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</si>
  <si>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</si>
  <si>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</si>
  <si>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</si>
  <si>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</si>
  <si>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</si>
  <si>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</si>
  <si>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</si>
  <si>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</si>
  <si>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</si>
  <si>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</si>
  <si>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</si>
  <si>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</si>
  <si>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</si>
  <si>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</si>
  <si>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</si>
  <si>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</si>
  <si>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</si>
  <si>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</si>
  <si>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</si>
  <si>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</si>
  <si>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</si>
  <si>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</si>
  <si>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</si>
  <si>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</si>
  <si>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</si>
  <si>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</si>
  <si>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</si>
  <si>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</si>
  <si>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</si>
  <si>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</si>
  <si>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</si>
  <si>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</si>
  <si>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</si>
  <si>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</si>
  <si>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</si>
  <si>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</si>
  <si>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</si>
  <si>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</si>
  <si>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</si>
  <si>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</si>
  <si>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</si>
  <si>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</si>
  <si>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</si>
  <si>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</si>
  <si>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</si>
  <si>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</si>
  <si>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</si>
  <si>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</si>
  <si>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</si>
  <si>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</si>
  <si>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</si>
  <si>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</si>
  <si>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</si>
  <si>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</si>
  <si>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</si>
  <si>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</si>
  <si>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</si>
  <si>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</si>
  <si>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</si>
  <si>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</si>
  <si>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</si>
  <si>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</si>
  <si>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</si>
  <si>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</si>
  <si>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</si>
  <si>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</si>
  <si>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</si>
  <si>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</si>
  <si>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</si>
  <si>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</si>
  <si>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</si>
  <si>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</si>
  <si>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</si>
  <si>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</si>
  <si>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</si>
  <si>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</si>
  <si>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</si>
  <si>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LIB-231-1 NULO; CUENTA 2.2.6.3.01</t>
  </si>
  <si>
    <t>MAS: DEVOLUCION POR LIB-121-1-1 NULO; CUENTA 2.2.1.6.01</t>
  </si>
  <si>
    <t>MAS: DEVOLUCION POR LIB-399-1-1 NULO; CUENTA 2.2.1.7.01</t>
  </si>
  <si>
    <t>MAS: DEVOLUCION POR LIB-374-1-1 NULO; CUENTA 2.2.5.4.01</t>
  </si>
  <si>
    <t>MAS: DEVOLUCION POR LIB-423-1-1 NULO; CUENTA 2.3.7.1.01</t>
  </si>
  <si>
    <t>MENOS: REINTEGRO DE NOMINA POR ENFERMEDAD COMUN, CUENTA 2.1.1.1.01</t>
  </si>
  <si>
    <t>MENOS: REINTEGRO DE NOMINA POR CHEQUE DEVUELTO, CUENTA 2.1.1.2.06</t>
  </si>
  <si>
    <t xml:space="preserve">MAS: REGULARIZACION DE CHEQUES EMITIDOS 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</si>
  <si>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</si>
  <si>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</si>
  <si>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</si>
  <si>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</si>
  <si>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</si>
  <si>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</si>
  <si>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</si>
  <si>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</si>
  <si>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</si>
  <si>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</si>
  <si>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</si>
  <si>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</si>
  <si>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</si>
  <si>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</si>
  <si>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</si>
  <si>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</si>
  <si>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</si>
  <si>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</si>
  <si>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</si>
  <si>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</si>
  <si>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>LIC. YOMERY DOMINGUEZ LAHOZ</t>
  </si>
  <si>
    <t xml:space="preserve">LIC. BRANLIS ROBERTO QUEZADA LEBRON  </t>
  </si>
  <si>
    <t>Enc. De Contabilidad</t>
  </si>
  <si>
    <t>Encargado Financiero Interino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</si>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</sst>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2" fillId="0" borderId="2" xfId="0" applyNumberFormat="1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Border="1" applyAlignment="1"/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/>
    <xf numFmtId="4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4" fontId="5" fillId="0" borderId="0" xfId="0" applyNumberFormat="1" applyFont="1" applyBorder="1" applyAlignment="1">
      <alignment horizontal="right"/>
    </xf>
    <xf numFmtId="4" fontId="4" fillId="0" borderId="0" xfId="0" applyNumberFormat="1" applyFont="1"/>
    <xf numFmtId="0" fontId="2" fillId="0" borderId="0" xfId="0" applyFont="1" applyFill="1" applyBorder="1"/>
    <xf numFmtId="0" fontId="3" fillId="0" borderId="0" xfId="0" applyFont="1" applyFill="1" applyBorder="1"/>
    <xf numFmtId="4" fontId="6" fillId="0" borderId="0" xfId="0" applyNumberFormat="1" applyFont="1" applyBorder="1" applyAlignment="1">
      <alignment horizontal="right"/>
    </xf>
    <xf numFmtId="0" fontId="4" fillId="0" borderId="0" xfId="0" applyFont="1"/>
    <xf numFmtId="4" fontId="2" fillId="0" borderId="9" xfId="0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2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552450</xdr:colOff>
      <xdr:row>11</xdr:row>
      <xdr:rowOff>28574</xdr:rowOff>
    </xdr:from>
    <xdr:ext cx="849637" cy="409575"/>
    <xdr:pic>
      <xdr:nvPicPr>
        <xdr:cNvPr id="4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4025" y="2124074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2</xdr:col>
      <xdr:colOff>371475</xdr:colOff>
      <xdr:row>10</xdr:row>
      <xdr:rowOff>28575</xdr:rowOff>
    </xdr:from>
    <xdr:ext cx="762066" cy="51820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9225" y="777373350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34"/>
  <sheetViews>
    <sheetView tabSelected="1" topLeftCell="A121" workbookViewId="0">
      <selection activeCell="K7" sqref="K7"/>
    </sheetView>
  </sheetViews>
  <sheetFormatPr baseColWidth="10" defaultColWidth="9.140625" defaultRowHeight="15" x14ac:dyDescent="0.25"/>
  <cols>
    <col min="6" max="6" width="15.5703125" customWidth="1"/>
    <col min="7" max="7" width="13.42578125" customWidth="1"/>
    <col min="8" max="8" width="14.140625" customWidth="1"/>
    <col min="9" max="9" width="16.140625" customWidth="1"/>
    <col min="10" max="10" width="15.5703125" customWidth="1"/>
  </cols>
  <sheetData>
    <row r="10" spans="1:10" ht="15" customHeight="1" x14ac:dyDescent="0.25"/>
    <row r="11" spans="1:10" ht="15" customHeight="1" x14ac:dyDescent="0.25"/>
    <row r="12" spans="1:10" ht="18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25">
      <c r="A13" s="44" t="s">
        <v>0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0" x14ac:dyDescent="0.25">
      <c r="A14" s="45" t="s">
        <v>1</v>
      </c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25">
      <c r="A15" s="2" t="s">
        <v>2</v>
      </c>
      <c r="B15" s="3" t="s">
        <v>3</v>
      </c>
      <c r="C15" s="4"/>
      <c r="D15" s="4"/>
      <c r="E15" s="5"/>
      <c r="F15" s="6" t="s">
        <v>4</v>
      </c>
      <c r="G15" s="7" t="s">
        <v>5</v>
      </c>
      <c r="H15" s="8" t="s">
        <v>6</v>
      </c>
      <c r="I15" s="50" t="s">
        <v>129</v>
      </c>
      <c r="J15" s="9" t="s">
        <v>7</v>
      </c>
    </row>
    <row r="16" spans="1:10" x14ac:dyDescent="0.25">
      <c r="A16" s="10" t="s">
        <v>8</v>
      </c>
      <c r="B16" s="11" t="s">
        <v>9</v>
      </c>
      <c r="C16" s="11"/>
      <c r="D16" s="12"/>
      <c r="E16" s="12"/>
      <c r="F16" s="13">
        <f>SUM(F17:F21)</f>
        <v>18623980.59</v>
      </c>
      <c r="G16" s="13">
        <f>SUM(G17:G21)</f>
        <v>20094134.43</v>
      </c>
      <c r="H16" s="13">
        <f>SUM(H17:H21)</f>
        <v>20699864.780000001</v>
      </c>
      <c r="I16" s="13">
        <f>SUM(I17:I21)</f>
        <v>21305145.949999999</v>
      </c>
      <c r="J16" s="13">
        <f>+J17+J18+J19+J20+J21</f>
        <v>80723125.75</v>
      </c>
    </row>
    <row r="17" spans="1:10" x14ac:dyDescent="0.25">
      <c r="A17" s="14"/>
      <c r="B17" s="15" t="s">
        <v>10</v>
      </c>
      <c r="C17" s="16"/>
      <c r="D17" s="16"/>
      <c r="E17" s="12"/>
      <c r="F17" s="17">
        <v>15498663.82</v>
      </c>
      <c r="G17" s="17">
        <v>17005330.489999998</v>
      </c>
      <c r="H17" s="17">
        <v>17606859.66</v>
      </c>
      <c r="I17" s="17">
        <v>18184491.079999998</v>
      </c>
      <c r="J17" s="17">
        <f>SUM(F17:I17)</f>
        <v>68295345.049999997</v>
      </c>
    </row>
    <row r="18" spans="1:10" x14ac:dyDescent="0.25">
      <c r="A18" s="14"/>
      <c r="B18" s="15" t="s">
        <v>11</v>
      </c>
      <c r="C18" s="16"/>
      <c r="D18" s="16"/>
      <c r="E18" s="12"/>
      <c r="F18" s="17">
        <v>740000</v>
      </c>
      <c r="G18" s="17">
        <v>700000</v>
      </c>
      <c r="H18" s="17">
        <v>735000</v>
      </c>
      <c r="I18" s="17">
        <v>735000</v>
      </c>
      <c r="J18" s="17">
        <f t="shared" ref="J18:J21" si="0">SUM(F18:I18)</f>
        <v>2910000</v>
      </c>
    </row>
    <row r="19" spans="1:10" x14ac:dyDescent="0.25">
      <c r="A19" s="14"/>
      <c r="B19" s="15" t="s">
        <v>12</v>
      </c>
      <c r="C19" s="18"/>
      <c r="D19" s="18"/>
      <c r="E19" s="12"/>
      <c r="F19" s="17">
        <v>0</v>
      </c>
      <c r="G19" s="17">
        <v>0</v>
      </c>
      <c r="H19" s="17">
        <v>0</v>
      </c>
      <c r="I19" s="17">
        <v>0</v>
      </c>
      <c r="J19" s="17">
        <f t="shared" si="0"/>
        <v>0</v>
      </c>
    </row>
    <row r="20" spans="1:10" x14ac:dyDescent="0.25">
      <c r="A20" s="14"/>
      <c r="B20" s="15" t="s">
        <v>13</v>
      </c>
      <c r="C20" s="18"/>
      <c r="D20" s="18"/>
      <c r="E20" s="12"/>
      <c r="F20" s="17">
        <v>0</v>
      </c>
      <c r="G20" s="17">
        <v>0</v>
      </c>
      <c r="H20" s="17">
        <v>0</v>
      </c>
      <c r="I20" s="17">
        <v>0</v>
      </c>
      <c r="J20" s="17">
        <f t="shared" si="0"/>
        <v>0</v>
      </c>
    </row>
    <row r="21" spans="1:10" x14ac:dyDescent="0.25">
      <c r="A21" s="14"/>
      <c r="B21" s="39" t="s">
        <v>14</v>
      </c>
      <c r="C21" s="39"/>
      <c r="D21" s="39"/>
      <c r="E21" s="12"/>
      <c r="F21" s="17">
        <v>2385316.77</v>
      </c>
      <c r="G21" s="17">
        <v>2388803.94</v>
      </c>
      <c r="H21" s="17">
        <v>2358005.12</v>
      </c>
      <c r="I21" s="17">
        <v>2385654.87</v>
      </c>
      <c r="J21" s="17">
        <f t="shared" si="0"/>
        <v>9517780.6999999993</v>
      </c>
    </row>
    <row r="22" spans="1:10" x14ac:dyDescent="0.25">
      <c r="A22" s="10" t="s">
        <v>15</v>
      </c>
      <c r="B22" s="19" t="s">
        <v>16</v>
      </c>
      <c r="C22" s="16"/>
      <c r="D22" s="12"/>
      <c r="E22" s="12"/>
      <c r="F22" s="13">
        <f>SUM(F23:F32)</f>
        <v>5552129.5299999993</v>
      </c>
      <c r="G22" s="13">
        <f>SUM(G23:G34)</f>
        <v>1747749.42</v>
      </c>
      <c r="H22" s="13">
        <f>SUM(H23:H34)</f>
        <v>3658215.06</v>
      </c>
      <c r="I22" s="13">
        <f>SUM(I23:I34)</f>
        <v>3628142.7399999998</v>
      </c>
      <c r="J22" s="13">
        <f>SUM(J23:J34)</f>
        <v>14586236.75</v>
      </c>
    </row>
    <row r="23" spans="1:10" x14ac:dyDescent="0.25">
      <c r="A23" s="14"/>
      <c r="B23" s="15" t="s">
        <v>17</v>
      </c>
      <c r="C23" s="16"/>
      <c r="D23" s="16"/>
      <c r="E23" s="12"/>
      <c r="F23" s="17">
        <f>1174780.96+0.05</f>
        <v>1174781.01</v>
      </c>
      <c r="G23" s="17">
        <v>19970.990000000002</v>
      </c>
      <c r="H23" s="17">
        <v>1046309.13</v>
      </c>
      <c r="I23" s="17">
        <v>43359.199999999997</v>
      </c>
      <c r="J23" s="17">
        <f>SUM(F23:I23)</f>
        <v>2284420.33</v>
      </c>
    </row>
    <row r="24" spans="1:10" x14ac:dyDescent="0.25">
      <c r="A24" s="20"/>
      <c r="B24" s="21" t="s">
        <v>18</v>
      </c>
      <c r="C24" s="39"/>
      <c r="D24" s="39"/>
      <c r="E24" s="12"/>
      <c r="F24" s="17">
        <v>177000</v>
      </c>
      <c r="G24" s="17">
        <v>177000</v>
      </c>
      <c r="H24" s="17">
        <v>230100</v>
      </c>
      <c r="I24" s="17">
        <v>194700</v>
      </c>
      <c r="J24" s="17">
        <f t="shared" ref="J24:J33" si="1">SUM(F24:I24)</f>
        <v>778800</v>
      </c>
    </row>
    <row r="25" spans="1:10" x14ac:dyDescent="0.25">
      <c r="A25" s="14"/>
      <c r="B25" s="15" t="s">
        <v>19</v>
      </c>
      <c r="C25" s="16"/>
      <c r="D25" s="16"/>
      <c r="E25" s="12"/>
      <c r="F25" s="17">
        <v>0</v>
      </c>
      <c r="G25" s="17">
        <v>190315</v>
      </c>
      <c r="H25" s="17">
        <v>0</v>
      </c>
      <c r="I25" s="17">
        <v>246555</v>
      </c>
      <c r="J25" s="17">
        <f t="shared" si="1"/>
        <v>436870</v>
      </c>
    </row>
    <row r="26" spans="1:10" x14ac:dyDescent="0.25">
      <c r="A26" s="14"/>
      <c r="B26" s="39" t="s">
        <v>20</v>
      </c>
      <c r="C26" s="39"/>
      <c r="D26" s="39"/>
      <c r="E26" s="12"/>
      <c r="F26" s="17">
        <v>0</v>
      </c>
      <c r="G26" s="17">
        <v>0</v>
      </c>
      <c r="H26" s="17">
        <v>50000</v>
      </c>
      <c r="I26" s="17">
        <v>0</v>
      </c>
      <c r="J26" s="17">
        <f t="shared" si="1"/>
        <v>50000</v>
      </c>
    </row>
    <row r="27" spans="1:10" x14ac:dyDescent="0.25">
      <c r="A27" s="14"/>
      <c r="B27" s="15" t="s">
        <v>21</v>
      </c>
      <c r="C27" s="16"/>
      <c r="D27" s="16"/>
      <c r="E27" s="22"/>
      <c r="F27" s="17">
        <v>1120643.4099999999</v>
      </c>
      <c r="G27" s="17">
        <v>727643.43</v>
      </c>
      <c r="H27" s="17">
        <v>898861.43</v>
      </c>
      <c r="I27" s="17">
        <v>1975184.47</v>
      </c>
      <c r="J27" s="17">
        <f t="shared" si="1"/>
        <v>4722332.74</v>
      </c>
    </row>
    <row r="28" spans="1:10" x14ac:dyDescent="0.25">
      <c r="A28" s="14"/>
      <c r="B28" s="15" t="s">
        <v>22</v>
      </c>
      <c r="C28" s="16"/>
      <c r="D28" s="16"/>
      <c r="E28" s="12"/>
      <c r="F28" s="17">
        <v>2526165.11</v>
      </c>
      <c r="G28" s="17">
        <v>0</v>
      </c>
      <c r="H28" s="17">
        <v>209323</v>
      </c>
      <c r="I28" s="17">
        <v>118940</v>
      </c>
      <c r="J28" s="17">
        <f t="shared" si="1"/>
        <v>2854428.11</v>
      </c>
    </row>
    <row r="29" spans="1:10" x14ac:dyDescent="0.25">
      <c r="A29" s="14"/>
      <c r="B29" s="15" t="s">
        <v>23</v>
      </c>
      <c r="C29" s="16"/>
      <c r="D29" s="16"/>
      <c r="E29" s="12"/>
      <c r="F29" s="17">
        <v>0</v>
      </c>
      <c r="G29" s="17">
        <v>0</v>
      </c>
      <c r="H29" s="17">
        <v>0</v>
      </c>
      <c r="I29" s="17">
        <v>0</v>
      </c>
      <c r="J29" s="17">
        <f t="shared" si="1"/>
        <v>0</v>
      </c>
    </row>
    <row r="30" spans="1:10" x14ac:dyDescent="0.25">
      <c r="A30" s="14"/>
      <c r="B30" s="21" t="s">
        <v>24</v>
      </c>
      <c r="C30" s="16"/>
      <c r="D30" s="16"/>
      <c r="E30" s="12"/>
      <c r="F30" s="17">
        <v>249830</v>
      </c>
      <c r="G30" s="17">
        <v>398000</v>
      </c>
      <c r="H30" s="17">
        <v>249970</v>
      </c>
      <c r="I30" s="17">
        <v>249950</v>
      </c>
      <c r="J30" s="17">
        <f t="shared" si="1"/>
        <v>1147750</v>
      </c>
    </row>
    <row r="31" spans="1:10" x14ac:dyDescent="0.25">
      <c r="A31" s="14"/>
      <c r="B31" s="39" t="s">
        <v>25</v>
      </c>
      <c r="C31" s="39"/>
      <c r="D31" s="39"/>
      <c r="E31" s="39"/>
      <c r="F31" s="17">
        <v>0</v>
      </c>
      <c r="G31" s="17">
        <v>0</v>
      </c>
      <c r="H31" s="17">
        <v>0</v>
      </c>
      <c r="I31" s="17">
        <v>0</v>
      </c>
      <c r="J31" s="17">
        <f t="shared" si="1"/>
        <v>0</v>
      </c>
    </row>
    <row r="32" spans="1:10" x14ac:dyDescent="0.25">
      <c r="A32" s="14"/>
      <c r="B32" s="21" t="s">
        <v>26</v>
      </c>
      <c r="C32" s="39"/>
      <c r="D32" s="39"/>
      <c r="E32" s="39"/>
      <c r="F32" s="17">
        <v>303710</v>
      </c>
      <c r="G32" s="17">
        <v>0</v>
      </c>
      <c r="H32" s="17">
        <v>274000</v>
      </c>
      <c r="I32" s="17">
        <v>124000</v>
      </c>
      <c r="J32" s="17">
        <f t="shared" si="1"/>
        <v>701710</v>
      </c>
    </row>
    <row r="33" spans="1:10" x14ac:dyDescent="0.25">
      <c r="A33" s="14"/>
      <c r="B33" s="21" t="s">
        <v>27</v>
      </c>
      <c r="C33" s="39"/>
      <c r="D33" s="39"/>
      <c r="E33" s="12"/>
      <c r="F33" s="17">
        <v>0</v>
      </c>
      <c r="G33" s="17">
        <v>0</v>
      </c>
      <c r="H33" s="17">
        <v>0</v>
      </c>
      <c r="I33" s="17">
        <v>0</v>
      </c>
      <c r="J33" s="17">
        <f t="shared" si="1"/>
        <v>0</v>
      </c>
    </row>
    <row r="34" spans="1:10" x14ac:dyDescent="0.25">
      <c r="A34" s="14"/>
      <c r="B34" s="39" t="s">
        <v>28</v>
      </c>
      <c r="C34" s="39"/>
      <c r="D34" s="39"/>
      <c r="E34" s="12"/>
      <c r="F34" s="17">
        <v>0</v>
      </c>
      <c r="G34" s="17">
        <v>234820</v>
      </c>
      <c r="H34" s="17">
        <v>699651.5</v>
      </c>
      <c r="I34" s="17">
        <v>675454.07</v>
      </c>
      <c r="J34" s="17">
        <f>SUM(F34:I34)</f>
        <v>1609925.5699999998</v>
      </c>
    </row>
    <row r="35" spans="1:10" x14ac:dyDescent="0.25">
      <c r="A35" s="10" t="s">
        <v>29</v>
      </c>
      <c r="B35" s="19" t="s">
        <v>30</v>
      </c>
      <c r="C35" s="16"/>
      <c r="D35" s="12"/>
      <c r="E35" s="12"/>
      <c r="F35" s="13">
        <f>+F38+F36+F37+F39+F40+F41+F42</f>
        <v>1895053.54</v>
      </c>
      <c r="G35" s="13">
        <f>+G38+G36+G37+G39+G40+G41+G42+G45</f>
        <v>1509152.9300000002</v>
      </c>
      <c r="H35" s="13">
        <f>+H38+H36+H37+H39+H40+H41+H42+H45</f>
        <v>191904.38</v>
      </c>
      <c r="I35" s="13">
        <f>SUM(I36:I45)</f>
        <v>2717212.2</v>
      </c>
      <c r="J35" s="13">
        <f>SUM(J36:J45)</f>
        <v>6313323.0500000007</v>
      </c>
    </row>
    <row r="36" spans="1:10" x14ac:dyDescent="0.25">
      <c r="A36" s="14"/>
      <c r="B36" s="39" t="s">
        <v>31</v>
      </c>
      <c r="C36" s="39"/>
      <c r="D36" s="39"/>
      <c r="E36" s="12"/>
      <c r="F36" s="17">
        <v>132297.19</v>
      </c>
      <c r="G36" s="17">
        <v>159401.37</v>
      </c>
      <c r="H36" s="17">
        <v>150924.28</v>
      </c>
      <c r="I36" s="17">
        <v>181569.2</v>
      </c>
      <c r="J36" s="17">
        <f>SUM(F36:I36)</f>
        <v>624192.04</v>
      </c>
    </row>
    <row r="37" spans="1:10" x14ac:dyDescent="0.25">
      <c r="A37" s="14"/>
      <c r="B37" s="15" t="s">
        <v>32</v>
      </c>
      <c r="C37" s="16"/>
      <c r="D37" s="16"/>
      <c r="E37" s="12"/>
      <c r="F37" s="17">
        <v>151545.63</v>
      </c>
      <c r="G37" s="17">
        <v>0</v>
      </c>
      <c r="H37" s="17">
        <v>0</v>
      </c>
      <c r="I37" s="17">
        <v>139605.79999999999</v>
      </c>
      <c r="J37" s="17">
        <f t="shared" ref="J37:J45" si="2">SUM(F37:I37)</f>
        <v>291151.43</v>
      </c>
    </row>
    <row r="38" spans="1:10" x14ac:dyDescent="0.25">
      <c r="A38" s="14"/>
      <c r="B38" s="39" t="s">
        <v>33</v>
      </c>
      <c r="C38" s="39"/>
      <c r="D38" s="39"/>
      <c r="E38" s="12"/>
      <c r="F38" s="17">
        <v>0</v>
      </c>
      <c r="G38" s="17">
        <v>0</v>
      </c>
      <c r="H38" s="17">
        <v>0</v>
      </c>
      <c r="I38" s="17">
        <v>0</v>
      </c>
      <c r="J38" s="17">
        <f t="shared" si="2"/>
        <v>0</v>
      </c>
    </row>
    <row r="39" spans="1:10" x14ac:dyDescent="0.25">
      <c r="A39" s="14"/>
      <c r="B39" s="39" t="s">
        <v>34</v>
      </c>
      <c r="C39" s="39"/>
      <c r="D39" s="39"/>
      <c r="E39" s="12"/>
      <c r="F39" s="17">
        <v>0</v>
      </c>
      <c r="G39" s="17">
        <v>0</v>
      </c>
      <c r="H39" s="17">
        <v>0</v>
      </c>
      <c r="I39" s="17">
        <v>0</v>
      </c>
      <c r="J39" s="17">
        <f t="shared" si="2"/>
        <v>0</v>
      </c>
    </row>
    <row r="40" spans="1:10" x14ac:dyDescent="0.25">
      <c r="A40" s="14"/>
      <c r="B40" s="39" t="s">
        <v>35</v>
      </c>
      <c r="C40" s="39"/>
      <c r="D40" s="39"/>
      <c r="E40" s="12"/>
      <c r="F40" s="17">
        <v>0</v>
      </c>
      <c r="G40" s="17">
        <v>0</v>
      </c>
      <c r="H40" s="17">
        <v>0</v>
      </c>
      <c r="I40" s="17">
        <v>0</v>
      </c>
      <c r="J40" s="17">
        <f t="shared" si="2"/>
        <v>0</v>
      </c>
    </row>
    <row r="41" spans="1:10" x14ac:dyDescent="0.25">
      <c r="A41" s="14"/>
      <c r="B41" s="39" t="s">
        <v>36</v>
      </c>
      <c r="C41" s="39"/>
      <c r="D41" s="39"/>
      <c r="E41" s="12"/>
      <c r="F41" s="17">
        <v>0</v>
      </c>
      <c r="G41" s="17">
        <v>0</v>
      </c>
      <c r="H41" s="17">
        <v>0</v>
      </c>
      <c r="I41" s="17">
        <v>0</v>
      </c>
      <c r="J41" s="17">
        <f t="shared" si="2"/>
        <v>0</v>
      </c>
    </row>
    <row r="42" spans="1:10" x14ac:dyDescent="0.25">
      <c r="A42" s="14"/>
      <c r="B42" s="21" t="s">
        <v>37</v>
      </c>
      <c r="C42" s="39"/>
      <c r="D42" s="39"/>
      <c r="E42" s="12"/>
      <c r="F42" s="17">
        <v>1611210.72</v>
      </c>
      <c r="G42" s="17">
        <v>1324027.56</v>
      </c>
      <c r="H42" s="17">
        <v>40980.1</v>
      </c>
      <c r="I42" s="17">
        <v>1255400</v>
      </c>
      <c r="J42" s="17">
        <f t="shared" si="2"/>
        <v>4231618.3800000008</v>
      </c>
    </row>
    <row r="43" spans="1:10" x14ac:dyDescent="0.25">
      <c r="A43" s="14"/>
      <c r="B43" s="23" t="s">
        <v>38</v>
      </c>
      <c r="C43" s="39"/>
      <c r="D43" s="39"/>
      <c r="E43" s="23"/>
      <c r="F43" s="17">
        <v>0</v>
      </c>
      <c r="G43" s="17">
        <v>0</v>
      </c>
      <c r="H43" s="17">
        <v>0</v>
      </c>
      <c r="I43" s="17">
        <v>0</v>
      </c>
      <c r="J43" s="17">
        <f t="shared" si="2"/>
        <v>0</v>
      </c>
    </row>
    <row r="44" spans="1:10" x14ac:dyDescent="0.25">
      <c r="A44" s="14"/>
      <c r="B44" s="23" t="s">
        <v>39</v>
      </c>
      <c r="C44" s="39"/>
      <c r="D44" s="39"/>
      <c r="E44" s="23"/>
      <c r="F44" s="17">
        <v>0</v>
      </c>
      <c r="G44" s="17">
        <v>0</v>
      </c>
      <c r="H44" s="17">
        <v>0</v>
      </c>
      <c r="I44" s="17">
        <v>0</v>
      </c>
      <c r="J44" s="17">
        <f t="shared" si="2"/>
        <v>0</v>
      </c>
    </row>
    <row r="45" spans="1:10" x14ac:dyDescent="0.25">
      <c r="A45" s="14"/>
      <c r="B45" s="39" t="s">
        <v>40</v>
      </c>
      <c r="C45" s="39"/>
      <c r="D45" s="39"/>
      <c r="E45" s="12"/>
      <c r="F45" s="17">
        <v>0</v>
      </c>
      <c r="G45" s="17">
        <v>25724</v>
      </c>
      <c r="H45" s="17">
        <v>0</v>
      </c>
      <c r="I45" s="17">
        <v>1140637.2</v>
      </c>
      <c r="J45" s="17">
        <f t="shared" si="2"/>
        <v>1166361.2</v>
      </c>
    </row>
    <row r="46" spans="1:10" x14ac:dyDescent="0.25">
      <c r="A46" s="10" t="s">
        <v>41</v>
      </c>
      <c r="B46" s="19" t="s">
        <v>42</v>
      </c>
      <c r="C46" s="16"/>
      <c r="D46" s="12"/>
      <c r="E46" s="12"/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x14ac:dyDescent="0.25">
      <c r="A47" s="14"/>
      <c r="B47" s="46" t="s">
        <v>43</v>
      </c>
      <c r="C47" s="46"/>
      <c r="D47" s="46"/>
      <c r="E47" s="46"/>
      <c r="F47" s="17">
        <v>0</v>
      </c>
      <c r="G47" s="17">
        <v>0</v>
      </c>
      <c r="H47" s="17">
        <v>0</v>
      </c>
      <c r="I47" s="17">
        <v>0</v>
      </c>
      <c r="J47" s="17">
        <f t="shared" ref="J47:J58" si="3">SUM(F47:F47)</f>
        <v>0</v>
      </c>
    </row>
    <row r="48" spans="1:10" x14ac:dyDescent="0.25">
      <c r="A48" s="14"/>
      <c r="B48" s="21" t="s">
        <v>44</v>
      </c>
      <c r="C48" s="39"/>
      <c r="D48" s="39"/>
      <c r="E48" s="39"/>
      <c r="F48" s="17">
        <v>0</v>
      </c>
      <c r="G48" s="17">
        <v>0</v>
      </c>
      <c r="H48" s="17">
        <v>0</v>
      </c>
      <c r="I48" s="17">
        <v>0</v>
      </c>
      <c r="J48" s="17">
        <f t="shared" si="3"/>
        <v>0</v>
      </c>
    </row>
    <row r="49" spans="1:10" x14ac:dyDescent="0.25">
      <c r="A49" s="14"/>
      <c r="B49" s="21" t="s">
        <v>45</v>
      </c>
      <c r="C49" s="39"/>
      <c r="D49" s="39"/>
      <c r="E49" s="12"/>
      <c r="F49" s="17">
        <v>0</v>
      </c>
      <c r="G49" s="17">
        <v>0</v>
      </c>
      <c r="H49" s="17">
        <v>0</v>
      </c>
      <c r="I49" s="17">
        <v>0</v>
      </c>
      <c r="J49" s="17">
        <f t="shared" si="3"/>
        <v>0</v>
      </c>
    </row>
    <row r="50" spans="1:10" x14ac:dyDescent="0.25">
      <c r="A50" s="14"/>
      <c r="B50" s="21" t="s">
        <v>46</v>
      </c>
      <c r="C50" s="39"/>
      <c r="D50" s="39"/>
      <c r="E50" s="12"/>
      <c r="F50" s="17">
        <v>0</v>
      </c>
      <c r="G50" s="17">
        <v>0</v>
      </c>
      <c r="H50" s="17">
        <v>0</v>
      </c>
      <c r="I50" s="17">
        <v>0</v>
      </c>
      <c r="J50" s="17">
        <f t="shared" si="3"/>
        <v>0</v>
      </c>
    </row>
    <row r="51" spans="1:10" x14ac:dyDescent="0.25">
      <c r="A51" s="14"/>
      <c r="B51" s="21" t="s">
        <v>47</v>
      </c>
      <c r="C51" s="39"/>
      <c r="D51" s="39"/>
      <c r="E51" s="12"/>
      <c r="F51" s="17">
        <v>0</v>
      </c>
      <c r="G51" s="17">
        <v>0</v>
      </c>
      <c r="H51" s="17">
        <v>0</v>
      </c>
      <c r="I51" s="17">
        <v>0</v>
      </c>
      <c r="J51" s="17">
        <f t="shared" si="3"/>
        <v>0</v>
      </c>
    </row>
    <row r="52" spans="1:10" x14ac:dyDescent="0.25">
      <c r="A52" s="14"/>
      <c r="B52" s="21" t="s">
        <v>48</v>
      </c>
      <c r="C52" s="39"/>
      <c r="D52" s="39"/>
      <c r="E52" s="12"/>
      <c r="F52" s="17">
        <v>0</v>
      </c>
      <c r="G52" s="17">
        <v>0</v>
      </c>
      <c r="H52" s="17">
        <v>0</v>
      </c>
      <c r="I52" s="17">
        <v>0</v>
      </c>
      <c r="J52" s="17">
        <f t="shared" si="3"/>
        <v>0</v>
      </c>
    </row>
    <row r="53" spans="1:10" x14ac:dyDescent="0.25">
      <c r="A53" s="14"/>
      <c r="B53" s="21" t="s">
        <v>49</v>
      </c>
      <c r="C53" s="39"/>
      <c r="D53" s="39"/>
      <c r="E53" s="12"/>
      <c r="F53" s="17">
        <v>0</v>
      </c>
      <c r="G53" s="17">
        <v>0</v>
      </c>
      <c r="H53" s="17">
        <v>0</v>
      </c>
      <c r="I53" s="17">
        <v>0</v>
      </c>
      <c r="J53" s="17">
        <f t="shared" si="3"/>
        <v>0</v>
      </c>
    </row>
    <row r="54" spans="1:10" x14ac:dyDescent="0.25">
      <c r="A54" s="14"/>
      <c r="B54" s="21" t="s">
        <v>50</v>
      </c>
      <c r="C54" s="39"/>
      <c r="D54" s="39"/>
      <c r="E54" s="12"/>
      <c r="F54" s="17">
        <v>0</v>
      </c>
      <c r="G54" s="17">
        <v>0</v>
      </c>
      <c r="H54" s="17">
        <v>0</v>
      </c>
      <c r="I54" s="17">
        <v>0</v>
      </c>
      <c r="J54" s="17">
        <f t="shared" si="3"/>
        <v>0</v>
      </c>
    </row>
    <row r="55" spans="1:10" x14ac:dyDescent="0.25">
      <c r="A55" s="14"/>
      <c r="B55" s="21" t="s">
        <v>49</v>
      </c>
      <c r="C55" s="39"/>
      <c r="D55" s="39"/>
      <c r="E55" s="12"/>
      <c r="F55" s="17">
        <v>0</v>
      </c>
      <c r="G55" s="17">
        <v>0</v>
      </c>
      <c r="H55" s="17">
        <v>0</v>
      </c>
      <c r="I55" s="17">
        <v>0</v>
      </c>
      <c r="J55" s="17">
        <f t="shared" si="3"/>
        <v>0</v>
      </c>
    </row>
    <row r="56" spans="1:10" x14ac:dyDescent="0.25">
      <c r="A56" s="24"/>
      <c r="B56" s="12" t="s">
        <v>51</v>
      </c>
      <c r="C56" s="12"/>
      <c r="D56" s="12"/>
      <c r="E56" s="12"/>
      <c r="F56" s="17">
        <v>0</v>
      </c>
      <c r="G56" s="17">
        <v>0</v>
      </c>
      <c r="H56" s="17">
        <v>0</v>
      </c>
      <c r="I56" s="17">
        <v>0</v>
      </c>
      <c r="J56" s="17">
        <f t="shared" si="3"/>
        <v>0</v>
      </c>
    </row>
    <row r="57" spans="1:10" x14ac:dyDescent="0.25">
      <c r="A57" s="24"/>
      <c r="B57" s="12" t="s">
        <v>52</v>
      </c>
      <c r="C57" s="12"/>
      <c r="D57" s="12"/>
      <c r="E57" s="12"/>
      <c r="F57" s="17">
        <v>0</v>
      </c>
      <c r="G57" s="17">
        <v>0</v>
      </c>
      <c r="H57" s="17">
        <v>0</v>
      </c>
      <c r="I57" s="17">
        <v>0</v>
      </c>
      <c r="J57" s="17">
        <f t="shared" si="3"/>
        <v>0</v>
      </c>
    </row>
    <row r="58" spans="1:10" x14ac:dyDescent="0.25">
      <c r="A58" s="24"/>
      <c r="B58" s="12" t="s">
        <v>53</v>
      </c>
      <c r="C58" s="12"/>
      <c r="D58" s="12"/>
      <c r="E58" s="12"/>
      <c r="F58" s="17">
        <v>0</v>
      </c>
      <c r="G58" s="17">
        <v>0</v>
      </c>
      <c r="H58" s="17">
        <v>0</v>
      </c>
      <c r="I58" s="17">
        <v>0</v>
      </c>
      <c r="J58" s="17">
        <f t="shared" si="3"/>
        <v>0</v>
      </c>
    </row>
    <row r="59" spans="1:10" x14ac:dyDescent="0.25">
      <c r="A59" s="25" t="s">
        <v>54</v>
      </c>
      <c r="B59" s="22" t="s">
        <v>55</v>
      </c>
      <c r="C59" s="12"/>
      <c r="D59" s="12"/>
      <c r="E59" s="12"/>
      <c r="F59" s="13">
        <v>0</v>
      </c>
      <c r="G59" s="13">
        <v>0</v>
      </c>
      <c r="H59" s="13">
        <v>0</v>
      </c>
      <c r="I59" s="13">
        <v>0</v>
      </c>
      <c r="J59" s="13">
        <v>0</v>
      </c>
    </row>
    <row r="60" spans="1:10" x14ac:dyDescent="0.25">
      <c r="A60" s="24"/>
      <c r="B60" s="12" t="s">
        <v>56</v>
      </c>
      <c r="C60" s="12"/>
      <c r="D60" s="12"/>
      <c r="E60" s="12"/>
      <c r="F60" s="17">
        <v>0</v>
      </c>
      <c r="G60" s="17">
        <v>0</v>
      </c>
      <c r="H60" s="17">
        <v>0</v>
      </c>
      <c r="I60" s="17">
        <v>0</v>
      </c>
      <c r="J60" s="17">
        <f t="shared" ref="J60:J71" si="4">SUM(F60:F60)</f>
        <v>0</v>
      </c>
    </row>
    <row r="61" spans="1:10" x14ac:dyDescent="0.25">
      <c r="A61" s="24"/>
      <c r="B61" s="12" t="s">
        <v>57</v>
      </c>
      <c r="C61" s="12"/>
      <c r="D61" s="12"/>
      <c r="E61" s="12"/>
      <c r="F61" s="17">
        <v>0</v>
      </c>
      <c r="G61" s="17">
        <v>0</v>
      </c>
      <c r="H61" s="17">
        <v>0</v>
      </c>
      <c r="I61" s="17">
        <v>0</v>
      </c>
      <c r="J61" s="17">
        <f t="shared" si="4"/>
        <v>0</v>
      </c>
    </row>
    <row r="62" spans="1:10" x14ac:dyDescent="0.25">
      <c r="A62" s="24"/>
      <c r="B62" s="12" t="s">
        <v>45</v>
      </c>
      <c r="C62" s="12"/>
      <c r="D62" s="12"/>
      <c r="E62" s="12"/>
      <c r="F62" s="17">
        <v>0</v>
      </c>
      <c r="G62" s="17">
        <v>0</v>
      </c>
      <c r="H62" s="17">
        <v>0</v>
      </c>
      <c r="I62" s="17">
        <v>0</v>
      </c>
      <c r="J62" s="17">
        <f t="shared" si="4"/>
        <v>0</v>
      </c>
    </row>
    <row r="63" spans="1:10" x14ac:dyDescent="0.25">
      <c r="A63" s="24"/>
      <c r="B63" s="12" t="s">
        <v>58</v>
      </c>
      <c r="C63" s="12"/>
      <c r="D63" s="12"/>
      <c r="E63" s="12"/>
      <c r="F63" s="17">
        <v>0</v>
      </c>
      <c r="G63" s="17">
        <v>0</v>
      </c>
      <c r="H63" s="17">
        <v>0</v>
      </c>
      <c r="I63" s="17">
        <v>0</v>
      </c>
      <c r="J63" s="17">
        <f t="shared" si="4"/>
        <v>0</v>
      </c>
    </row>
    <row r="64" spans="1:10" x14ac:dyDescent="0.25">
      <c r="A64" s="24"/>
      <c r="B64" s="12" t="s">
        <v>47</v>
      </c>
      <c r="C64" s="12"/>
      <c r="D64" s="12"/>
      <c r="E64" s="12"/>
      <c r="F64" s="17">
        <v>0</v>
      </c>
      <c r="G64" s="17">
        <v>0</v>
      </c>
      <c r="H64" s="17">
        <v>0</v>
      </c>
      <c r="I64" s="17">
        <v>0</v>
      </c>
      <c r="J64" s="17">
        <f t="shared" si="4"/>
        <v>0</v>
      </c>
    </row>
    <row r="65" spans="1:10" x14ac:dyDescent="0.25">
      <c r="A65" s="25"/>
      <c r="B65" s="12" t="s">
        <v>59</v>
      </c>
      <c r="C65" s="12"/>
      <c r="D65" s="12"/>
      <c r="E65" s="12"/>
      <c r="F65" s="17">
        <v>0</v>
      </c>
      <c r="G65" s="17">
        <v>0</v>
      </c>
      <c r="H65" s="17">
        <v>0</v>
      </c>
      <c r="I65" s="17">
        <v>0</v>
      </c>
      <c r="J65" s="17">
        <f t="shared" si="4"/>
        <v>0</v>
      </c>
    </row>
    <row r="66" spans="1:10" x14ac:dyDescent="0.25">
      <c r="A66" s="24"/>
      <c r="B66" s="21" t="s">
        <v>49</v>
      </c>
      <c r="C66" s="21"/>
      <c r="D66" s="21"/>
      <c r="E66" s="21"/>
      <c r="F66" s="17">
        <v>0</v>
      </c>
      <c r="G66" s="17">
        <v>0</v>
      </c>
      <c r="H66" s="17">
        <v>0</v>
      </c>
      <c r="I66" s="17">
        <v>0</v>
      </c>
      <c r="J66" s="17">
        <f t="shared" si="4"/>
        <v>0</v>
      </c>
    </row>
    <row r="67" spans="1:10" x14ac:dyDescent="0.25">
      <c r="A67" s="14"/>
      <c r="B67" s="21" t="s">
        <v>60</v>
      </c>
      <c r="C67" s="21"/>
      <c r="D67" s="21"/>
      <c r="E67" s="21"/>
      <c r="F67" s="17">
        <v>0</v>
      </c>
      <c r="G67" s="17">
        <v>0</v>
      </c>
      <c r="H67" s="17">
        <v>0</v>
      </c>
      <c r="I67" s="17">
        <v>0</v>
      </c>
      <c r="J67" s="17">
        <f t="shared" si="4"/>
        <v>0</v>
      </c>
    </row>
    <row r="68" spans="1:10" x14ac:dyDescent="0.25">
      <c r="A68" s="14"/>
      <c r="B68" s="21" t="s">
        <v>49</v>
      </c>
      <c r="C68" s="21"/>
      <c r="D68" s="21"/>
      <c r="E68" s="21"/>
      <c r="F68" s="17">
        <v>0</v>
      </c>
      <c r="G68" s="17">
        <v>0</v>
      </c>
      <c r="H68" s="17">
        <v>0</v>
      </c>
      <c r="I68" s="17">
        <v>0</v>
      </c>
      <c r="J68" s="17">
        <f t="shared" si="4"/>
        <v>0</v>
      </c>
    </row>
    <row r="69" spans="1:10" x14ac:dyDescent="0.25">
      <c r="A69" s="14"/>
      <c r="B69" s="21" t="s">
        <v>61</v>
      </c>
      <c r="C69" s="21"/>
      <c r="D69" s="21"/>
      <c r="E69" s="21"/>
      <c r="F69" s="17">
        <v>0</v>
      </c>
      <c r="G69" s="17">
        <v>0</v>
      </c>
      <c r="H69" s="17">
        <v>0</v>
      </c>
      <c r="I69" s="17">
        <v>0</v>
      </c>
      <c r="J69" s="17">
        <f t="shared" si="4"/>
        <v>0</v>
      </c>
    </row>
    <row r="70" spans="1:10" x14ac:dyDescent="0.25">
      <c r="A70" s="14"/>
      <c r="B70" s="21" t="s">
        <v>62</v>
      </c>
      <c r="C70" s="21"/>
      <c r="D70" s="21"/>
      <c r="E70" s="21"/>
      <c r="F70" s="17">
        <v>0</v>
      </c>
      <c r="G70" s="17">
        <v>0</v>
      </c>
      <c r="H70" s="17">
        <v>0</v>
      </c>
      <c r="I70" s="17">
        <v>0</v>
      </c>
      <c r="J70" s="17">
        <f t="shared" si="4"/>
        <v>0</v>
      </c>
    </row>
    <row r="71" spans="1:10" x14ac:dyDescent="0.25">
      <c r="A71" s="14"/>
      <c r="B71" s="21" t="s">
        <v>53</v>
      </c>
      <c r="C71" s="21"/>
      <c r="D71" s="21"/>
      <c r="E71" s="21"/>
      <c r="F71" s="17">
        <v>0</v>
      </c>
      <c r="G71" s="17">
        <v>0</v>
      </c>
      <c r="H71" s="17">
        <v>0</v>
      </c>
      <c r="I71" s="17">
        <v>0</v>
      </c>
      <c r="J71" s="17">
        <f t="shared" si="4"/>
        <v>0</v>
      </c>
    </row>
    <row r="72" spans="1:10" x14ac:dyDescent="0.25">
      <c r="A72" s="26" t="s">
        <v>63</v>
      </c>
      <c r="B72" s="27" t="s">
        <v>64</v>
      </c>
      <c r="C72" s="21"/>
      <c r="D72" s="21"/>
      <c r="E72" s="21"/>
      <c r="F72" s="13">
        <v>0</v>
      </c>
      <c r="G72" s="13">
        <v>0</v>
      </c>
      <c r="H72" s="13">
        <v>0</v>
      </c>
      <c r="I72" s="13">
        <f>SUM(I73:I79)</f>
        <v>1159744.8999999999</v>
      </c>
      <c r="J72" s="13">
        <f>SUM(J73:J82)</f>
        <v>1159744.8999999999</v>
      </c>
    </row>
    <row r="73" spans="1:10" x14ac:dyDescent="0.25">
      <c r="A73" s="14"/>
      <c r="B73" s="21" t="s">
        <v>65</v>
      </c>
      <c r="C73" s="21"/>
      <c r="D73" s="21"/>
      <c r="E73" s="21"/>
      <c r="F73" s="17">
        <v>0</v>
      </c>
      <c r="G73" s="17">
        <v>0</v>
      </c>
      <c r="H73" s="17">
        <v>0</v>
      </c>
      <c r="I73" s="17">
        <v>21210.5</v>
      </c>
      <c r="J73" s="17">
        <f>SUM(F73:I73)</f>
        <v>21210.5</v>
      </c>
    </row>
    <row r="74" spans="1:10" x14ac:dyDescent="0.25">
      <c r="A74" s="14"/>
      <c r="B74" s="21" t="s">
        <v>66</v>
      </c>
      <c r="C74" s="21"/>
      <c r="D74" s="21"/>
      <c r="E74" s="21"/>
      <c r="F74" s="17">
        <v>0</v>
      </c>
      <c r="G74" s="17">
        <v>0</v>
      </c>
      <c r="H74" s="17">
        <v>0</v>
      </c>
      <c r="I74" s="17">
        <v>0</v>
      </c>
      <c r="J74" s="17">
        <f t="shared" ref="J74:J81" si="5">SUM(F74:I74)</f>
        <v>0</v>
      </c>
    </row>
    <row r="75" spans="1:10" x14ac:dyDescent="0.25">
      <c r="A75" s="14"/>
      <c r="B75" s="21" t="s">
        <v>67</v>
      </c>
      <c r="C75" s="21"/>
      <c r="D75" s="21"/>
      <c r="E75" s="21"/>
      <c r="F75" s="17">
        <v>0</v>
      </c>
      <c r="G75" s="17">
        <v>0</v>
      </c>
      <c r="H75" s="17">
        <v>0</v>
      </c>
      <c r="I75" s="17">
        <v>69734.399999999994</v>
      </c>
      <c r="J75" s="17">
        <f t="shared" si="5"/>
        <v>69734.399999999994</v>
      </c>
    </row>
    <row r="76" spans="1:10" x14ac:dyDescent="0.25">
      <c r="A76" s="14"/>
      <c r="B76" s="21" t="s">
        <v>68</v>
      </c>
      <c r="C76" s="21"/>
      <c r="D76" s="21"/>
      <c r="E76" s="21"/>
      <c r="F76" s="17">
        <v>0</v>
      </c>
      <c r="G76" s="17">
        <v>0</v>
      </c>
      <c r="H76" s="17">
        <v>0</v>
      </c>
      <c r="I76" s="17">
        <v>0</v>
      </c>
      <c r="J76" s="17">
        <f t="shared" si="5"/>
        <v>0</v>
      </c>
    </row>
    <row r="77" spans="1:10" x14ac:dyDescent="0.25">
      <c r="A77" s="14"/>
      <c r="B77" s="21" t="s">
        <v>69</v>
      </c>
      <c r="C77" s="21"/>
      <c r="D77" s="21"/>
      <c r="E77" s="21"/>
      <c r="F77" s="17">
        <v>0</v>
      </c>
      <c r="G77" s="17">
        <v>0</v>
      </c>
      <c r="H77" s="17">
        <v>0</v>
      </c>
      <c r="I77" s="17">
        <v>0</v>
      </c>
      <c r="J77" s="17">
        <f t="shared" si="5"/>
        <v>0</v>
      </c>
    </row>
    <row r="78" spans="1:10" x14ac:dyDescent="0.25">
      <c r="A78" s="14"/>
      <c r="B78" s="21" t="s">
        <v>70</v>
      </c>
      <c r="C78" s="21"/>
      <c r="D78" s="21"/>
      <c r="E78" s="21"/>
      <c r="F78" s="17">
        <v>0</v>
      </c>
      <c r="G78" s="17">
        <v>0</v>
      </c>
      <c r="H78" s="17">
        <v>0</v>
      </c>
      <c r="I78" s="17">
        <v>1068800</v>
      </c>
      <c r="J78" s="17">
        <f t="shared" si="5"/>
        <v>1068800</v>
      </c>
    </row>
    <row r="79" spans="1:10" x14ac:dyDescent="0.25">
      <c r="A79" s="14"/>
      <c r="B79" s="21" t="s">
        <v>71</v>
      </c>
      <c r="C79" s="21"/>
      <c r="D79" s="21"/>
      <c r="E79" s="21"/>
      <c r="F79" s="17">
        <v>0</v>
      </c>
      <c r="G79" s="17">
        <v>0</v>
      </c>
      <c r="H79" s="17">
        <v>0</v>
      </c>
      <c r="I79" s="17">
        <v>0</v>
      </c>
      <c r="J79" s="17">
        <f t="shared" si="5"/>
        <v>0</v>
      </c>
    </row>
    <row r="80" spans="1:10" x14ac:dyDescent="0.25">
      <c r="A80" s="14"/>
      <c r="B80" s="21" t="s">
        <v>72</v>
      </c>
      <c r="C80" s="21"/>
      <c r="D80" s="21"/>
      <c r="E80" s="21"/>
      <c r="F80" s="17">
        <v>0</v>
      </c>
      <c r="G80" s="17">
        <v>0</v>
      </c>
      <c r="H80" s="17">
        <v>0</v>
      </c>
      <c r="I80" s="17">
        <v>0</v>
      </c>
      <c r="J80" s="17">
        <f t="shared" si="5"/>
        <v>0</v>
      </c>
    </row>
    <row r="81" spans="1:10" x14ac:dyDescent="0.25">
      <c r="A81" s="14"/>
      <c r="B81" s="21" t="s">
        <v>73</v>
      </c>
      <c r="C81" s="21"/>
      <c r="D81" s="21"/>
      <c r="E81" s="21"/>
      <c r="F81" s="17">
        <v>0</v>
      </c>
      <c r="G81" s="17">
        <v>0</v>
      </c>
      <c r="H81" s="17">
        <v>0</v>
      </c>
      <c r="I81" s="17">
        <v>0</v>
      </c>
      <c r="J81" s="17">
        <f t="shared" si="5"/>
        <v>0</v>
      </c>
    </row>
    <row r="82" spans="1:10" x14ac:dyDescent="0.25">
      <c r="A82" s="14"/>
      <c r="B82" s="21" t="s">
        <v>74</v>
      </c>
      <c r="C82" s="21"/>
      <c r="D82" s="21"/>
      <c r="E82" s="21"/>
      <c r="F82" s="17">
        <v>0</v>
      </c>
      <c r="G82" s="17">
        <v>0</v>
      </c>
      <c r="H82" s="17">
        <v>0</v>
      </c>
      <c r="I82" s="17">
        <v>0</v>
      </c>
      <c r="J82" s="17">
        <f t="shared" ref="J82:J83" si="6">SUM(F82:F82)</f>
        <v>0</v>
      </c>
    </row>
    <row r="83" spans="1:10" x14ac:dyDescent="0.25">
      <c r="A83" s="14"/>
      <c r="B83" s="21" t="s">
        <v>75</v>
      </c>
      <c r="C83" s="21"/>
      <c r="D83" s="21"/>
      <c r="E83" s="21"/>
      <c r="F83" s="17">
        <v>0</v>
      </c>
      <c r="G83" s="17">
        <v>0</v>
      </c>
      <c r="H83" s="17">
        <v>0</v>
      </c>
      <c r="I83" s="17">
        <v>0</v>
      </c>
      <c r="J83" s="17">
        <f t="shared" si="6"/>
        <v>0</v>
      </c>
    </row>
    <row r="84" spans="1:10" x14ac:dyDescent="0.25">
      <c r="A84" s="26" t="s">
        <v>76</v>
      </c>
      <c r="B84" s="27" t="s">
        <v>77</v>
      </c>
      <c r="C84" s="21"/>
      <c r="D84" s="21"/>
      <c r="E84" s="21"/>
      <c r="F84" s="13">
        <v>0</v>
      </c>
      <c r="G84" s="13">
        <v>0</v>
      </c>
      <c r="H84" s="13">
        <v>0</v>
      </c>
      <c r="I84" s="13">
        <v>0</v>
      </c>
      <c r="J84" s="13">
        <v>0</v>
      </c>
    </row>
    <row r="85" spans="1:10" x14ac:dyDescent="0.25">
      <c r="A85" s="26"/>
      <c r="B85" s="21" t="s">
        <v>78</v>
      </c>
      <c r="C85" s="21"/>
      <c r="D85" s="21"/>
      <c r="E85" s="21"/>
      <c r="F85" s="17">
        <v>0</v>
      </c>
      <c r="G85" s="17">
        <v>0</v>
      </c>
      <c r="H85" s="17">
        <v>0</v>
      </c>
      <c r="I85" s="17">
        <v>0</v>
      </c>
      <c r="J85" s="17">
        <f>SUM(F85:F85)</f>
        <v>0</v>
      </c>
    </row>
    <row r="86" spans="1:10" x14ac:dyDescent="0.25">
      <c r="A86" s="26"/>
      <c r="B86" s="21" t="s">
        <v>79</v>
      </c>
      <c r="C86" s="21"/>
      <c r="D86" s="21"/>
      <c r="E86" s="21"/>
      <c r="F86" s="17">
        <v>0</v>
      </c>
      <c r="G86" s="17">
        <v>0</v>
      </c>
      <c r="H86" s="17">
        <v>0</v>
      </c>
      <c r="I86" s="17">
        <v>0</v>
      </c>
      <c r="J86" s="17">
        <f>SUM(F86:F86)</f>
        <v>0</v>
      </c>
    </row>
    <row r="87" spans="1:10" x14ac:dyDescent="0.25">
      <c r="A87" s="26"/>
      <c r="B87" s="21" t="s">
        <v>80</v>
      </c>
      <c r="C87" s="21"/>
      <c r="D87" s="21"/>
      <c r="E87" s="21"/>
      <c r="F87" s="17">
        <v>0</v>
      </c>
      <c r="G87" s="17">
        <v>0</v>
      </c>
      <c r="H87" s="17">
        <v>0</v>
      </c>
      <c r="I87" s="17">
        <v>0</v>
      </c>
      <c r="J87" s="17">
        <f>SUM(F87:F87)</f>
        <v>0</v>
      </c>
    </row>
    <row r="88" spans="1:10" x14ac:dyDescent="0.25">
      <c r="A88" s="26"/>
      <c r="B88" s="21" t="s">
        <v>81</v>
      </c>
      <c r="C88" s="21"/>
      <c r="D88" s="21"/>
      <c r="E88" s="21"/>
      <c r="F88" s="17">
        <v>0</v>
      </c>
      <c r="G88" s="17">
        <v>0</v>
      </c>
      <c r="H88" s="17">
        <v>0</v>
      </c>
      <c r="I88" s="17">
        <v>0</v>
      </c>
      <c r="J88" s="17">
        <f>SUM(F88:F88)</f>
        <v>0</v>
      </c>
    </row>
    <row r="89" spans="1:10" x14ac:dyDescent="0.25">
      <c r="A89" s="26"/>
      <c r="B89" s="21" t="s">
        <v>82</v>
      </c>
      <c r="C89" s="21"/>
      <c r="D89" s="21"/>
      <c r="E89" s="21"/>
      <c r="F89" s="17">
        <v>0</v>
      </c>
      <c r="G89" s="17">
        <v>0</v>
      </c>
      <c r="H89" s="17">
        <v>0</v>
      </c>
      <c r="I89" s="17">
        <v>0</v>
      </c>
      <c r="J89" s="17">
        <f>SUM(F89:F89)</f>
        <v>0</v>
      </c>
    </row>
    <row r="90" spans="1:10" x14ac:dyDescent="0.25">
      <c r="A90" s="26" t="s">
        <v>83</v>
      </c>
      <c r="B90" s="27" t="s">
        <v>84</v>
      </c>
      <c r="C90" s="21"/>
      <c r="D90" s="21"/>
      <c r="E90" s="21"/>
      <c r="F90" s="13">
        <v>0</v>
      </c>
      <c r="G90" s="13">
        <v>0</v>
      </c>
      <c r="H90" s="13">
        <v>0</v>
      </c>
      <c r="I90" s="13">
        <v>0</v>
      </c>
      <c r="J90" s="13">
        <v>0</v>
      </c>
    </row>
    <row r="91" spans="1:10" x14ac:dyDescent="0.25">
      <c r="A91" s="26"/>
      <c r="B91" s="27" t="s">
        <v>85</v>
      </c>
      <c r="C91" s="21"/>
      <c r="D91" s="21"/>
      <c r="E91" s="21"/>
      <c r="F91" s="17">
        <v>0</v>
      </c>
      <c r="G91" s="17">
        <v>0</v>
      </c>
      <c r="H91" s="17">
        <v>0</v>
      </c>
      <c r="I91" s="17">
        <v>0</v>
      </c>
      <c r="J91" s="17">
        <f>SUM(F91:F91)</f>
        <v>0</v>
      </c>
    </row>
    <row r="92" spans="1:10" x14ac:dyDescent="0.25">
      <c r="A92" s="26"/>
      <c r="B92" s="21" t="s">
        <v>86</v>
      </c>
      <c r="C92" s="21"/>
      <c r="D92" s="21"/>
      <c r="E92" s="21"/>
      <c r="F92" s="17">
        <v>0</v>
      </c>
      <c r="G92" s="17">
        <v>0</v>
      </c>
      <c r="H92" s="17">
        <v>0</v>
      </c>
      <c r="I92" s="17">
        <v>0</v>
      </c>
      <c r="J92" s="17">
        <f>SUM(F92:F92)</f>
        <v>0</v>
      </c>
    </row>
    <row r="93" spans="1:10" x14ac:dyDescent="0.25">
      <c r="A93" s="26"/>
      <c r="B93" s="21" t="s">
        <v>87</v>
      </c>
      <c r="C93" s="21"/>
      <c r="D93" s="21"/>
      <c r="E93" s="21"/>
      <c r="F93" s="17">
        <v>0</v>
      </c>
      <c r="G93" s="17">
        <v>0</v>
      </c>
      <c r="H93" s="17">
        <v>0</v>
      </c>
      <c r="I93" s="17">
        <v>0</v>
      </c>
      <c r="J93" s="17">
        <f>SUM(F93:F93)</f>
        <v>0</v>
      </c>
    </row>
    <row r="94" spans="1:10" x14ac:dyDescent="0.25">
      <c r="A94" s="26"/>
      <c r="B94" s="21" t="s">
        <v>88</v>
      </c>
      <c r="C94" s="21"/>
      <c r="D94" s="21"/>
      <c r="E94" s="21"/>
      <c r="F94" s="17">
        <v>0</v>
      </c>
      <c r="G94" s="17">
        <v>0</v>
      </c>
      <c r="H94" s="17">
        <v>0</v>
      </c>
      <c r="I94" s="17">
        <v>0</v>
      </c>
      <c r="J94" s="17">
        <f>SUM(F94:F94)</f>
        <v>0</v>
      </c>
    </row>
    <row r="95" spans="1:10" x14ac:dyDescent="0.25">
      <c r="A95" s="26" t="s">
        <v>89</v>
      </c>
      <c r="B95" s="27" t="s">
        <v>90</v>
      </c>
      <c r="C95" s="21"/>
      <c r="D95" s="21"/>
      <c r="E95" s="21"/>
      <c r="F95" s="13">
        <v>0</v>
      </c>
      <c r="G95" s="13">
        <v>0</v>
      </c>
      <c r="H95" s="13">
        <v>0</v>
      </c>
      <c r="I95" s="13">
        <v>0</v>
      </c>
      <c r="J95" s="13">
        <v>0</v>
      </c>
    </row>
    <row r="96" spans="1:10" x14ac:dyDescent="0.25">
      <c r="A96" s="26"/>
      <c r="B96" s="21" t="s">
        <v>91</v>
      </c>
      <c r="C96" s="21"/>
      <c r="D96" s="21"/>
      <c r="E96" s="21"/>
      <c r="F96" s="17">
        <v>0</v>
      </c>
      <c r="G96" s="17">
        <v>0</v>
      </c>
      <c r="H96" s="17">
        <v>0</v>
      </c>
      <c r="I96" s="17">
        <v>0</v>
      </c>
      <c r="J96" s="17">
        <f>SUM(F96:F96)</f>
        <v>0</v>
      </c>
    </row>
    <row r="97" spans="1:10" x14ac:dyDescent="0.25">
      <c r="A97" s="26"/>
      <c r="B97" s="21" t="s">
        <v>92</v>
      </c>
      <c r="C97" s="21"/>
      <c r="D97" s="21"/>
      <c r="E97" s="21"/>
      <c r="F97" s="17">
        <v>0</v>
      </c>
      <c r="G97" s="17">
        <v>0</v>
      </c>
      <c r="H97" s="17">
        <v>0</v>
      </c>
      <c r="I97" s="17">
        <v>0</v>
      </c>
      <c r="J97" s="17">
        <f>SUM(F97:F97)</f>
        <v>0</v>
      </c>
    </row>
    <row r="98" spans="1:10" x14ac:dyDescent="0.25">
      <c r="A98" s="26"/>
      <c r="B98" s="21" t="s">
        <v>93</v>
      </c>
      <c r="C98" s="21"/>
      <c r="D98" s="21"/>
      <c r="E98" s="21"/>
      <c r="F98" s="17">
        <v>0</v>
      </c>
      <c r="G98" s="17">
        <v>0</v>
      </c>
      <c r="H98" s="17">
        <v>0</v>
      </c>
      <c r="I98" s="17">
        <v>0</v>
      </c>
      <c r="J98" s="17">
        <f>SUM(F98:F98)</f>
        <v>0</v>
      </c>
    </row>
    <row r="99" spans="1:10" x14ac:dyDescent="0.25">
      <c r="A99" s="26"/>
      <c r="B99" s="21" t="s">
        <v>94</v>
      </c>
      <c r="C99" s="21"/>
      <c r="D99" s="21"/>
      <c r="E99" s="21"/>
      <c r="F99" s="17">
        <v>0</v>
      </c>
      <c r="G99" s="17">
        <v>0</v>
      </c>
      <c r="H99" s="17">
        <v>0</v>
      </c>
      <c r="I99" s="17">
        <v>0</v>
      </c>
      <c r="J99" s="17">
        <f>SUM(F99:F99)</f>
        <v>0</v>
      </c>
    </row>
    <row r="100" spans="1:10" x14ac:dyDescent="0.25">
      <c r="A100" s="14"/>
      <c r="B100" s="21" t="s">
        <v>95</v>
      </c>
      <c r="C100" s="21"/>
      <c r="D100" s="21"/>
      <c r="E100" s="21"/>
      <c r="F100" s="17">
        <v>0</v>
      </c>
      <c r="G100" s="17">
        <v>0</v>
      </c>
      <c r="H100" s="17">
        <v>0</v>
      </c>
      <c r="I100" s="17">
        <v>0</v>
      </c>
      <c r="J100" s="17">
        <f>SUM(F100:F100)</f>
        <v>0</v>
      </c>
    </row>
    <row r="101" spans="1:10" x14ac:dyDescent="0.25">
      <c r="A101" s="14"/>
      <c r="B101" s="27" t="s">
        <v>96</v>
      </c>
      <c r="C101" s="21"/>
      <c r="D101" s="21"/>
      <c r="E101" s="21"/>
      <c r="F101" s="28">
        <f>+F35+F16+F22</f>
        <v>26071163.659999996</v>
      </c>
      <c r="G101" s="28">
        <f>+G35+G16+G22</f>
        <v>23351036.780000001</v>
      </c>
      <c r="H101" s="28">
        <f>+H35+H16+H22</f>
        <v>24549984.219999999</v>
      </c>
      <c r="I101" s="28">
        <f>+I35+I16+I22+I72</f>
        <v>28810245.789999995</v>
      </c>
      <c r="J101" s="28">
        <f>+J35+J22+J16+J72</f>
        <v>102782430.45</v>
      </c>
    </row>
    <row r="102" spans="1:10" x14ac:dyDescent="0.25">
      <c r="A102" s="14"/>
      <c r="B102" s="27"/>
      <c r="C102" s="21"/>
      <c r="D102" s="21"/>
      <c r="E102" s="21"/>
      <c r="F102" s="17"/>
      <c r="G102" s="17"/>
      <c r="H102" s="17"/>
      <c r="I102" s="17"/>
      <c r="J102" s="17"/>
    </row>
    <row r="103" spans="1:10" x14ac:dyDescent="0.25">
      <c r="A103" s="14"/>
      <c r="B103" s="27" t="s">
        <v>97</v>
      </c>
      <c r="C103" s="21"/>
      <c r="D103" s="21"/>
      <c r="E103" s="21"/>
      <c r="F103" s="17">
        <v>0</v>
      </c>
      <c r="G103" s="17">
        <v>115767</v>
      </c>
      <c r="H103" s="17">
        <v>-115767</v>
      </c>
      <c r="I103" s="17">
        <v>0</v>
      </c>
      <c r="J103" s="29">
        <f>SUM(F103:I103)</f>
        <v>0</v>
      </c>
    </row>
    <row r="104" spans="1:10" x14ac:dyDescent="0.25">
      <c r="A104" s="14"/>
      <c r="B104" s="27" t="s">
        <v>98</v>
      </c>
      <c r="C104" s="21"/>
      <c r="D104" s="21"/>
      <c r="E104" s="21"/>
      <c r="F104" s="17">
        <v>136.99</v>
      </c>
      <c r="G104" s="17">
        <v>-136.99</v>
      </c>
      <c r="H104" s="17">
        <v>0</v>
      </c>
      <c r="I104" s="17">
        <v>0</v>
      </c>
      <c r="J104" s="29">
        <f t="shared" ref="J104:J111" si="7">SUM(F104:I104)</f>
        <v>0</v>
      </c>
    </row>
    <row r="105" spans="1:10" x14ac:dyDescent="0.25">
      <c r="A105" s="14"/>
      <c r="B105" s="27" t="s">
        <v>99</v>
      </c>
      <c r="C105" s="21"/>
      <c r="D105" s="21"/>
      <c r="E105" s="21"/>
      <c r="F105" s="17">
        <v>0</v>
      </c>
      <c r="G105" s="17">
        <v>0</v>
      </c>
      <c r="H105" s="17">
        <v>4761.6000000000004</v>
      </c>
      <c r="I105" s="17">
        <f>-H105</f>
        <v>-4761.6000000000004</v>
      </c>
      <c r="J105" s="29">
        <f t="shared" si="7"/>
        <v>0</v>
      </c>
    </row>
    <row r="106" spans="1:10" x14ac:dyDescent="0.25">
      <c r="A106" s="14"/>
      <c r="B106" s="27" t="s">
        <v>100</v>
      </c>
      <c r="C106" s="21"/>
      <c r="D106" s="21"/>
      <c r="E106" s="21"/>
      <c r="F106" s="17">
        <v>0</v>
      </c>
      <c r="G106" s="17">
        <v>0</v>
      </c>
      <c r="H106" s="17">
        <v>87792</v>
      </c>
      <c r="I106" s="17">
        <f t="shared" ref="I106:I107" si="8">-H106</f>
        <v>-87792</v>
      </c>
      <c r="J106" s="29">
        <f t="shared" si="7"/>
        <v>0</v>
      </c>
    </row>
    <row r="107" spans="1:10" x14ac:dyDescent="0.25">
      <c r="A107" s="14"/>
      <c r="B107" s="27" t="s">
        <v>101</v>
      </c>
      <c r="C107" s="21"/>
      <c r="D107" s="21"/>
      <c r="E107" s="21"/>
      <c r="F107" s="17">
        <v>0</v>
      </c>
      <c r="G107" s="17">
        <v>0</v>
      </c>
      <c r="H107" s="17">
        <v>944000</v>
      </c>
      <c r="I107" s="17">
        <f t="shared" si="8"/>
        <v>-944000</v>
      </c>
      <c r="J107" s="29">
        <f t="shared" si="7"/>
        <v>0</v>
      </c>
    </row>
    <row r="108" spans="1:10" x14ac:dyDescent="0.25">
      <c r="A108" s="26"/>
      <c r="B108" s="27" t="s">
        <v>102</v>
      </c>
      <c r="C108" s="21"/>
      <c r="D108" s="21"/>
      <c r="E108" s="21"/>
      <c r="F108" s="17">
        <v>0</v>
      </c>
      <c r="G108" s="17">
        <v>0</v>
      </c>
      <c r="H108" s="17">
        <v>0</v>
      </c>
      <c r="I108" s="17">
        <v>0</v>
      </c>
      <c r="J108" s="29">
        <f t="shared" si="7"/>
        <v>0</v>
      </c>
    </row>
    <row r="109" spans="1:10" x14ac:dyDescent="0.25">
      <c r="A109" s="26"/>
      <c r="B109" s="27" t="s">
        <v>103</v>
      </c>
      <c r="C109" s="21"/>
      <c r="D109" s="21"/>
      <c r="E109" s="21"/>
      <c r="F109" s="17">
        <v>0</v>
      </c>
      <c r="G109" s="17">
        <v>0</v>
      </c>
      <c r="H109" s="17">
        <v>0</v>
      </c>
      <c r="I109" s="17">
        <v>0</v>
      </c>
      <c r="J109" s="29">
        <f t="shared" si="7"/>
        <v>0</v>
      </c>
    </row>
    <row r="110" spans="1:10" x14ac:dyDescent="0.25">
      <c r="A110" s="26"/>
      <c r="B110" s="27"/>
      <c r="C110" s="21"/>
      <c r="D110" s="21"/>
      <c r="E110" s="21"/>
      <c r="F110" s="17"/>
      <c r="G110" s="17"/>
      <c r="H110" s="17"/>
      <c r="I110" s="17"/>
      <c r="J110" s="29">
        <f t="shared" si="7"/>
        <v>0</v>
      </c>
    </row>
    <row r="111" spans="1:10" x14ac:dyDescent="0.25">
      <c r="A111" s="26"/>
      <c r="B111" s="27" t="s">
        <v>104</v>
      </c>
      <c r="C111" s="21"/>
      <c r="D111" s="21"/>
      <c r="E111" s="21"/>
      <c r="F111" s="17">
        <v>0</v>
      </c>
      <c r="G111" s="17">
        <v>0</v>
      </c>
      <c r="H111" s="17">
        <v>0</v>
      </c>
      <c r="I111" s="17">
        <v>0</v>
      </c>
      <c r="J111" s="29">
        <f t="shared" si="7"/>
        <v>0</v>
      </c>
    </row>
    <row r="112" spans="1:10" x14ac:dyDescent="0.25">
      <c r="A112" s="26" t="s">
        <v>105</v>
      </c>
      <c r="B112" s="27" t="s">
        <v>106</v>
      </c>
      <c r="C112" s="21"/>
      <c r="D112" s="21"/>
      <c r="E112" s="21"/>
      <c r="F112" s="17">
        <v>0</v>
      </c>
      <c r="G112" s="17">
        <v>0</v>
      </c>
      <c r="H112" s="17">
        <v>0</v>
      </c>
      <c r="I112" s="17">
        <v>0</v>
      </c>
      <c r="J112" s="29">
        <f t="shared" ref="J112" si="9">SUM(F112:G112)</f>
        <v>0</v>
      </c>
    </row>
    <row r="113" spans="1:10" x14ac:dyDescent="0.25">
      <c r="A113" s="26" t="s">
        <v>107</v>
      </c>
      <c r="B113" s="27" t="s">
        <v>108</v>
      </c>
      <c r="C113" s="21"/>
      <c r="D113" s="21"/>
      <c r="E113" s="21"/>
      <c r="F113" s="13">
        <v>0</v>
      </c>
      <c r="G113" s="13">
        <v>0</v>
      </c>
      <c r="H113" s="13">
        <v>0</v>
      </c>
      <c r="I113" s="13">
        <v>0</v>
      </c>
      <c r="J113" s="13">
        <v>0</v>
      </c>
    </row>
    <row r="114" spans="1:10" x14ac:dyDescent="0.25">
      <c r="A114" s="14"/>
      <c r="B114" s="21" t="s">
        <v>109</v>
      </c>
      <c r="C114" s="21"/>
      <c r="D114" s="21" t="s">
        <v>110</v>
      </c>
      <c r="E114" s="21"/>
      <c r="F114" s="17">
        <v>0</v>
      </c>
      <c r="G114" s="17">
        <v>0</v>
      </c>
      <c r="H114" s="17">
        <v>0</v>
      </c>
      <c r="I114" s="17">
        <v>0</v>
      </c>
      <c r="J114" s="17">
        <v>0</v>
      </c>
    </row>
    <row r="115" spans="1:10" x14ac:dyDescent="0.25">
      <c r="A115" s="14"/>
      <c r="B115" s="21" t="s">
        <v>111</v>
      </c>
      <c r="C115" s="21"/>
      <c r="D115" s="21"/>
      <c r="E115" s="21"/>
      <c r="F115" s="17">
        <v>0</v>
      </c>
      <c r="G115" s="17">
        <v>0</v>
      </c>
      <c r="H115" s="17">
        <v>0</v>
      </c>
      <c r="I115" s="17">
        <v>0</v>
      </c>
      <c r="J115" s="17">
        <v>0</v>
      </c>
    </row>
    <row r="116" spans="1:10" x14ac:dyDescent="0.25">
      <c r="A116" s="26" t="s">
        <v>112</v>
      </c>
      <c r="B116" s="30" t="s">
        <v>113</v>
      </c>
      <c r="C116" s="21"/>
      <c r="D116" s="21"/>
      <c r="E116" s="21"/>
      <c r="F116" s="13">
        <v>0</v>
      </c>
      <c r="G116" s="13">
        <v>0</v>
      </c>
      <c r="H116" s="13">
        <v>0</v>
      </c>
      <c r="I116" s="13">
        <v>0</v>
      </c>
      <c r="J116" s="13">
        <v>0</v>
      </c>
    </row>
    <row r="117" spans="1:10" x14ac:dyDescent="0.25">
      <c r="A117" s="14"/>
      <c r="B117" s="21" t="s">
        <v>114</v>
      </c>
      <c r="C117" s="21"/>
      <c r="D117" s="21"/>
      <c r="E117" s="21"/>
      <c r="F117" s="17">
        <v>0</v>
      </c>
      <c r="G117" s="17">
        <v>0</v>
      </c>
      <c r="H117" s="17">
        <v>0</v>
      </c>
      <c r="I117" s="17">
        <v>0</v>
      </c>
      <c r="J117" s="17">
        <v>0</v>
      </c>
    </row>
    <row r="118" spans="1:10" x14ac:dyDescent="0.25">
      <c r="A118" s="14"/>
      <c r="B118" s="21" t="s">
        <v>115</v>
      </c>
      <c r="C118" s="21"/>
      <c r="D118" s="21"/>
      <c r="E118" s="21"/>
      <c r="F118" s="17">
        <v>0</v>
      </c>
      <c r="G118" s="17">
        <v>0</v>
      </c>
      <c r="H118" s="17">
        <v>0</v>
      </c>
      <c r="I118" s="17">
        <v>0</v>
      </c>
      <c r="J118" s="17">
        <v>0</v>
      </c>
    </row>
    <row r="119" spans="1:10" x14ac:dyDescent="0.25">
      <c r="A119" s="26" t="s">
        <v>116</v>
      </c>
      <c r="B119" s="27" t="s">
        <v>117</v>
      </c>
      <c r="C119" s="21"/>
      <c r="D119" s="21"/>
      <c r="E119" s="21"/>
      <c r="F119" s="13">
        <v>0</v>
      </c>
      <c r="G119" s="13">
        <v>0</v>
      </c>
      <c r="H119" s="13">
        <v>0</v>
      </c>
      <c r="I119" s="13">
        <v>0</v>
      </c>
      <c r="J119" s="13">
        <v>0</v>
      </c>
    </row>
    <row r="120" spans="1:10" x14ac:dyDescent="0.25">
      <c r="A120" s="14"/>
      <c r="B120" s="31" t="s">
        <v>118</v>
      </c>
      <c r="C120" s="21"/>
      <c r="D120" s="21"/>
      <c r="E120" s="21"/>
      <c r="F120" s="17">
        <v>0</v>
      </c>
      <c r="G120" s="17">
        <v>0</v>
      </c>
      <c r="H120" s="17">
        <v>0</v>
      </c>
      <c r="I120" s="17">
        <v>0</v>
      </c>
      <c r="J120" s="17">
        <v>0</v>
      </c>
    </row>
    <row r="121" spans="1:10" x14ac:dyDescent="0.25">
      <c r="A121" s="14"/>
      <c r="B121" s="31" t="s">
        <v>119</v>
      </c>
      <c r="C121" s="21"/>
      <c r="D121" s="21"/>
      <c r="E121" s="21"/>
      <c r="F121" s="32">
        <v>0</v>
      </c>
      <c r="G121" s="32">
        <v>1</v>
      </c>
      <c r="H121" s="32">
        <v>1</v>
      </c>
      <c r="I121" s="32">
        <v>1</v>
      </c>
      <c r="J121" s="32">
        <v>0</v>
      </c>
    </row>
    <row r="122" spans="1:10" x14ac:dyDescent="0.25">
      <c r="A122" s="14"/>
      <c r="B122" s="27" t="s">
        <v>120</v>
      </c>
      <c r="C122" s="21"/>
      <c r="D122" s="21"/>
      <c r="E122" s="21"/>
      <c r="F122" s="13">
        <f>+F118+F117+F116+F115+F113+F112</f>
        <v>0</v>
      </c>
      <c r="G122" s="13">
        <f>+G118+G117+G116+G115+G113+G112</f>
        <v>0</v>
      </c>
      <c r="H122" s="13">
        <f>+H118+H117+H116+H115+H113+H112</f>
        <v>0</v>
      </c>
      <c r="I122" s="13">
        <f>+I118+I117+I116+I115+I113+I112</f>
        <v>0</v>
      </c>
      <c r="J122" s="13">
        <f>+J118+J117+J116+J115+J113+J112</f>
        <v>0</v>
      </c>
    </row>
    <row r="123" spans="1:10" x14ac:dyDescent="0.25">
      <c r="A123" s="14"/>
      <c r="B123" s="27"/>
      <c r="C123" s="21"/>
      <c r="D123" s="21"/>
      <c r="E123" s="21"/>
      <c r="F123" s="13"/>
      <c r="G123" s="13"/>
      <c r="H123" s="13"/>
      <c r="I123" s="13"/>
      <c r="J123" s="13"/>
    </row>
    <row r="124" spans="1:10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</row>
    <row r="125" spans="1:10" ht="15.75" thickBot="1" x14ac:dyDescent="0.3">
      <c r="A125" s="21"/>
      <c r="B125" s="27" t="s">
        <v>121</v>
      </c>
      <c r="C125" s="21"/>
      <c r="D125" s="21"/>
      <c r="E125" s="21"/>
      <c r="F125" s="34">
        <f>+F122+F101+F103+F104</f>
        <v>26071300.649999995</v>
      </c>
      <c r="G125" s="34">
        <f>+G122+G101+G103+G104</f>
        <v>23466666.790000003</v>
      </c>
      <c r="H125" s="34">
        <f>+H122+H101+H103+H104+H105+H106+H107</f>
        <v>25470770.82</v>
      </c>
      <c r="I125" s="34">
        <f>+I122+I101+I103+I104+I105+I106+I107</f>
        <v>27773692.189999994</v>
      </c>
      <c r="J125" s="34">
        <f>SUM(J103:J111)+J101</f>
        <v>102782430.45</v>
      </c>
    </row>
    <row r="126" spans="1:10" ht="15" customHeight="1" thickTop="1" x14ac:dyDescent="0.25">
      <c r="A126" s="21"/>
      <c r="B126" s="27"/>
      <c r="C126" s="21"/>
      <c r="D126" s="21"/>
      <c r="E126" s="21"/>
      <c r="F126" s="13"/>
      <c r="G126" s="13"/>
      <c r="H126" s="13"/>
      <c r="I126" s="13"/>
      <c r="J126" s="33"/>
    </row>
    <row r="127" spans="1:10" x14ac:dyDescent="0.25">
      <c r="A127" s="21"/>
      <c r="B127" s="27"/>
      <c r="C127" s="21"/>
      <c r="D127" s="21"/>
      <c r="E127" s="21"/>
      <c r="F127" s="13"/>
      <c r="G127" s="13"/>
      <c r="H127" s="13"/>
      <c r="I127" s="13"/>
      <c r="J127" s="40"/>
    </row>
    <row r="128" spans="1:10" x14ac:dyDescent="0.25">
      <c r="A128" s="21"/>
      <c r="B128" s="27"/>
      <c r="C128" s="21"/>
      <c r="D128" s="21"/>
      <c r="E128" s="21"/>
      <c r="F128" s="13" t="s">
        <v>122</v>
      </c>
      <c r="G128" s="33"/>
      <c r="H128" s="33"/>
      <c r="I128" s="33"/>
      <c r="J128" s="29"/>
    </row>
    <row r="129" spans="1:10" ht="15" customHeight="1" x14ac:dyDescent="0.25">
      <c r="A129" s="47" t="s">
        <v>123</v>
      </c>
      <c r="B129" s="47"/>
      <c r="C129" s="47"/>
      <c r="D129" s="47"/>
      <c r="E129" s="47" t="s">
        <v>124</v>
      </c>
      <c r="F129" s="47"/>
      <c r="G129" s="47"/>
      <c r="H129" s="40"/>
      <c r="I129" s="40"/>
      <c r="J129" s="33"/>
    </row>
    <row r="130" spans="1:10" ht="15" customHeight="1" x14ac:dyDescent="0.25">
      <c r="A130" s="35"/>
      <c r="B130" s="36"/>
      <c r="C130" s="36"/>
      <c r="D130" s="33"/>
      <c r="E130" s="33"/>
      <c r="F130" s="36"/>
      <c r="G130" s="37"/>
      <c r="H130" s="37"/>
      <c r="I130" s="37"/>
      <c r="J130" s="41"/>
    </row>
    <row r="131" spans="1:10" x14ac:dyDescent="0.25">
      <c r="A131" s="36"/>
      <c r="B131" s="36"/>
      <c r="C131" s="36"/>
      <c r="D131" s="33"/>
      <c r="E131" s="33"/>
      <c r="F131" s="36"/>
      <c r="G131" s="36"/>
      <c r="H131" s="36"/>
      <c r="I131" s="36"/>
      <c r="J131" s="38"/>
    </row>
    <row r="132" spans="1:10" x14ac:dyDescent="0.25">
      <c r="A132" s="48" t="s">
        <v>125</v>
      </c>
      <c r="B132" s="48"/>
      <c r="C132" s="48"/>
      <c r="D132" s="48"/>
      <c r="E132" s="49" t="s">
        <v>126</v>
      </c>
      <c r="F132" s="49"/>
      <c r="G132" s="49"/>
      <c r="H132" s="41"/>
      <c r="I132" s="33"/>
    </row>
    <row r="133" spans="1:10" x14ac:dyDescent="0.25">
      <c r="A133" s="42" t="s">
        <v>127</v>
      </c>
      <c r="B133" s="42"/>
      <c r="C133" s="42"/>
      <c r="D133" s="42"/>
      <c r="E133" s="43" t="s">
        <v>128</v>
      </c>
      <c r="F133" s="43"/>
      <c r="G133" s="43"/>
    </row>
    <row r="134" spans="1:10" x14ac:dyDescent="0.25">
      <c r="A134" s="33"/>
      <c r="B134" s="33"/>
      <c r="C134" s="33"/>
      <c r="D134" s="33"/>
      <c r="E134" s="33"/>
      <c r="F134" s="33"/>
      <c r="G134" s="33"/>
    </row>
  </sheetData>
  <mergeCells count="9">
    <mergeCell ref="A132:D132"/>
    <mergeCell ref="E132:G132"/>
    <mergeCell ref="A133:D133"/>
    <mergeCell ref="E133:G133"/>
    <mergeCell ref="A129:D129"/>
    <mergeCell ref="E129:G129"/>
    <mergeCell ref="A13:J13"/>
    <mergeCell ref="A14:J14"/>
    <mergeCell ref="B47:E47"/>
  </mergeCells>
  <conditionalFormatting sqref="A15:J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2025-05-08T15:33:05Z</dcterms:modified>
</cp:coreProperties>
</file>