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1" l="1"/>
  <c r="L106" i="1"/>
  <c r="H106" i="1"/>
  <c r="G106" i="1"/>
  <c r="F106" i="1"/>
  <c r="L94" i="1"/>
  <c r="L91" i="1"/>
  <c r="L90" i="1"/>
  <c r="L89" i="1"/>
  <c r="L88" i="1"/>
  <c r="L87" i="1"/>
  <c r="L85" i="1"/>
  <c r="L84" i="1"/>
  <c r="L83" i="1"/>
  <c r="L82" i="1"/>
  <c r="L80" i="1"/>
  <c r="L79" i="1"/>
  <c r="L78" i="1"/>
  <c r="L77" i="1"/>
  <c r="L76" i="1"/>
  <c r="L74" i="1"/>
  <c r="L73" i="1"/>
  <c r="L72" i="1"/>
  <c r="L71" i="1"/>
  <c r="L70" i="1"/>
  <c r="L69" i="1"/>
  <c r="L68" i="1"/>
  <c r="L67" i="1"/>
  <c r="L66" i="1"/>
  <c r="L65" i="1"/>
  <c r="L64" i="1"/>
  <c r="L63" i="1" s="1"/>
  <c r="K63" i="1"/>
  <c r="J63" i="1"/>
  <c r="I63" i="1"/>
  <c r="I91" i="1" s="1"/>
  <c r="H63" i="1"/>
  <c r="L62" i="1"/>
  <c r="L61" i="1"/>
  <c r="L60" i="1"/>
  <c r="L59" i="1"/>
  <c r="L58" i="1"/>
  <c r="L57" i="1"/>
  <c r="L56" i="1"/>
  <c r="L55" i="1"/>
  <c r="L54" i="1"/>
  <c r="L53" i="1"/>
  <c r="L52" i="1"/>
  <c r="L51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K26" i="1"/>
  <c r="K92" i="1" s="1"/>
  <c r="K109" i="1" s="1"/>
  <c r="J26" i="1"/>
  <c r="J92" i="1" s="1"/>
  <c r="J109" i="1" s="1"/>
  <c r="I26" i="1"/>
  <c r="H26" i="1"/>
  <c r="G26" i="1"/>
  <c r="G92" i="1" s="1"/>
  <c r="G109" i="1" s="1"/>
  <c r="F26" i="1"/>
  <c r="L26" i="1" s="1"/>
  <c r="L25" i="1"/>
  <c r="L24" i="1"/>
  <c r="L23" i="1"/>
  <c r="L22" i="1"/>
  <c r="L21" i="1"/>
  <c r="L13" i="1" s="1"/>
  <c r="L20" i="1"/>
  <c r="L19" i="1"/>
  <c r="L18" i="1"/>
  <c r="L17" i="1"/>
  <c r="L16" i="1"/>
  <c r="L15" i="1"/>
  <c r="L14" i="1"/>
  <c r="K13" i="1"/>
  <c r="J13" i="1"/>
  <c r="I13" i="1"/>
  <c r="H13" i="1"/>
  <c r="G13" i="1"/>
  <c r="F13" i="1"/>
  <c r="L12" i="1"/>
  <c r="L11" i="1"/>
  <c r="L10" i="1"/>
  <c r="L9" i="1"/>
  <c r="L8" i="1"/>
  <c r="L7" i="1" s="1"/>
  <c r="K7" i="1"/>
  <c r="J7" i="1"/>
  <c r="I7" i="1"/>
  <c r="H7" i="1"/>
  <c r="H92" i="1" s="1"/>
  <c r="H109" i="1" s="1"/>
  <c r="G7" i="1"/>
  <c r="F7" i="1"/>
  <c r="F109" i="1" l="1"/>
  <c r="L92" i="1"/>
  <c r="L109" i="1" s="1"/>
  <c r="F92" i="1"/>
</calcChain>
</file>

<file path=xl/sharedStrings.xml><?xml version="1.0" encoding="utf-8"?>
<sst xmlns="http://schemas.openxmlformats.org/spreadsheetml/2006/main" count="132" uniqueCount="126">
  <si>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</si>
  <si>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</si>
  <si>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</si>
  <si>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</si>
  <si>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</si>
  <si>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</si>
  <si>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</si>
  <si>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</si>
  <si>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</si>
  <si>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</si>
  <si>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</si>
  <si>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</si>
  <si>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</si>
  <si>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</si>
  <si>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</si>
  <si>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</si>
  <si>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</si>
  <si>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</si>
  <si>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</si>
  <si>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</si>
  <si>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</si>
  <si>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</si>
  <si>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</si>
  <si>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</si>
  <si>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</si>
  <si>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</si>
  <si>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</si>
  <si>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</si>
  <si>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</si>
  <si>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</si>
  <si>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</si>
  <si>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</si>
  <si>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</si>
  <si>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</si>
  <si>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</si>
  <si>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</si>
  <si>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</si>
  <si>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</si>
  <si>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</si>
  <si>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</si>
  <si>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</si>
  <si>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</si>
  <si>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</si>
  <si>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</si>
  <si>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</si>
  <si>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</si>
  <si>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</si>
  <si>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</si>
  <si>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</si>
  <si>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</si>
  <si>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</si>
  <si>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</si>
  <si>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</si>
  <si>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</si>
  <si>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</si>
  <si>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</si>
  <si>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</si>
  <si>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</si>
  <si>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</si>
  <si>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</si>
  <si>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</si>
  <si>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</si>
  <si>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</si>
  <si>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</si>
  <si>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</si>
  <si>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</si>
  <si>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</si>
  <si>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</si>
  <si>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</si>
  <si>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</si>
  <si>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</si>
  <si>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</si>
  <si>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</si>
  <si>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</si>
  <si>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</si>
  <si>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</si>
  <si>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</si>
  <si>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</si>
  <si>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</si>
  <si>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</si>
  <si>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</si>
  <si>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</si>
  <si>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</si>
  <si>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</si>
  <si>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</si>
  <si>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</si>
  <si>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</si>
  <si>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</si>
  <si>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</si>
  <si>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</si>
  <si>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</si>
  <si>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</si>
  <si>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</si>
  <si>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</si>
  <si>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</si>
  <si>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</si>
  <si>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</si>
  <si>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</si>
  <si>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</si>
  <si>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</si>
  <si>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</si>
  <si>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MENOS: REINTEGRO DE NOMINA POR ENFERMEDAD COMUN, CUENTA 2.1.1.1.01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</si>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</sst>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190499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6450" y="3809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4</xdr:col>
      <xdr:colOff>352425</xdr:colOff>
      <xdr:row>1</xdr:row>
      <xdr:rowOff>28575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5" y="219075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workbookViewId="0">
      <selection activeCell="O63" sqref="O63"/>
    </sheetView>
  </sheetViews>
  <sheetFormatPr baseColWidth="10" defaultColWidth="9.140625" defaultRowHeight="15" x14ac:dyDescent="0.25"/>
  <cols>
    <col min="1" max="1" width="4.28515625" customWidth="1"/>
    <col min="5" max="5" width="17.5703125" customWidth="1"/>
    <col min="6" max="6" width="14.7109375" customWidth="1"/>
    <col min="7" max="7" width="15.42578125" customWidth="1"/>
    <col min="8" max="8" width="12.42578125" customWidth="1"/>
    <col min="9" max="9" width="13.7109375" customWidth="1"/>
    <col min="10" max="10" width="12.140625" customWidth="1"/>
    <col min="11" max="12" width="11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3" spans="1:12" ht="18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2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x14ac:dyDescent="0.25">
      <c r="A6" s="3" t="s">
        <v>2</v>
      </c>
      <c r="B6" s="4" t="s">
        <v>3</v>
      </c>
      <c r="C6" s="5"/>
      <c r="D6" s="5"/>
      <c r="E6" s="6"/>
      <c r="F6" s="7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9" t="s">
        <v>10</v>
      </c>
    </row>
    <row r="7" spans="1:12" x14ac:dyDescent="0.25">
      <c r="A7" s="10" t="s">
        <v>11</v>
      </c>
      <c r="B7" s="11" t="s">
        <v>12</v>
      </c>
      <c r="C7" s="11"/>
      <c r="D7" s="12"/>
      <c r="E7" s="12"/>
      <c r="F7" s="13">
        <f t="shared" ref="F7:K7" si="0">SUM(F8:F12)</f>
        <v>18624615.859999999</v>
      </c>
      <c r="G7" s="13">
        <f t="shared" si="0"/>
        <v>18894805.859999999</v>
      </c>
      <c r="H7" s="13">
        <f t="shared" si="0"/>
        <v>24489037.419999998</v>
      </c>
      <c r="I7" s="13">
        <f t="shared" si="0"/>
        <v>19066455.550000001</v>
      </c>
      <c r="J7" s="13">
        <f t="shared" si="0"/>
        <v>32417458.310000002</v>
      </c>
      <c r="K7" s="13">
        <f t="shared" si="0"/>
        <v>18473060.48</v>
      </c>
      <c r="L7" s="13">
        <f>+L8+L9+L11+L10+L12</f>
        <v>131965433.47999999</v>
      </c>
    </row>
    <row r="8" spans="1:12" x14ac:dyDescent="0.25">
      <c r="A8" s="14"/>
      <c r="B8" s="15" t="s">
        <v>13</v>
      </c>
      <c r="C8" s="16"/>
      <c r="D8" s="16"/>
      <c r="E8" s="12"/>
      <c r="F8" s="17">
        <v>15899530.83</v>
      </c>
      <c r="G8" s="17">
        <v>16139904.73</v>
      </c>
      <c r="H8" s="17">
        <v>21750400.789999999</v>
      </c>
      <c r="I8" s="17">
        <v>16323896.42</v>
      </c>
      <c r="J8" s="17">
        <v>15746328.630000001</v>
      </c>
      <c r="K8" s="17">
        <v>15760728.630000001</v>
      </c>
      <c r="L8" s="17">
        <f>SUM(F8:K8)</f>
        <v>101620790.02999999</v>
      </c>
    </row>
    <row r="9" spans="1:12" x14ac:dyDescent="0.25">
      <c r="A9" s="14"/>
      <c r="B9" s="15" t="s">
        <v>14</v>
      </c>
      <c r="C9" s="16"/>
      <c r="D9" s="16"/>
      <c r="E9" s="12"/>
      <c r="F9" s="17">
        <v>280000</v>
      </c>
      <c r="G9" s="17">
        <v>280000</v>
      </c>
      <c r="H9" s="17">
        <v>280000</v>
      </c>
      <c r="I9" s="17">
        <v>280000</v>
      </c>
      <c r="J9" s="17">
        <v>14246028.390000001</v>
      </c>
      <c r="K9" s="17">
        <v>285000</v>
      </c>
      <c r="L9" s="17">
        <f t="shared" ref="L9:L12" si="1">SUM(F9:K9)</f>
        <v>15651028.390000001</v>
      </c>
    </row>
    <row r="10" spans="1:12" x14ac:dyDescent="0.25">
      <c r="A10" s="14"/>
      <c r="B10" s="15" t="s">
        <v>15</v>
      </c>
      <c r="C10" s="18"/>
      <c r="D10" s="18"/>
      <c r="E10" s="12"/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f t="shared" si="1"/>
        <v>0</v>
      </c>
    </row>
    <row r="11" spans="1:12" x14ac:dyDescent="0.25">
      <c r="A11" s="14"/>
      <c r="B11" s="15" t="s">
        <v>16</v>
      </c>
      <c r="C11" s="18"/>
      <c r="D11" s="18"/>
      <c r="E11" s="12"/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f t="shared" si="1"/>
        <v>0</v>
      </c>
    </row>
    <row r="12" spans="1:12" x14ac:dyDescent="0.25">
      <c r="A12" s="14"/>
      <c r="B12" s="19" t="s">
        <v>17</v>
      </c>
      <c r="C12" s="19"/>
      <c r="D12" s="19"/>
      <c r="E12" s="12"/>
      <c r="F12" s="17">
        <v>2445085.0299999998</v>
      </c>
      <c r="G12" s="17">
        <v>2474901.13</v>
      </c>
      <c r="H12" s="17">
        <v>2458636.63</v>
      </c>
      <c r="I12" s="17">
        <v>2462559.13</v>
      </c>
      <c r="J12" s="17">
        <v>2425101.29</v>
      </c>
      <c r="K12" s="17">
        <v>2427331.85</v>
      </c>
      <c r="L12" s="17">
        <f t="shared" si="1"/>
        <v>14693615.060000001</v>
      </c>
    </row>
    <row r="13" spans="1:12" x14ac:dyDescent="0.25">
      <c r="A13" s="10" t="s">
        <v>18</v>
      </c>
      <c r="B13" s="20" t="s">
        <v>19</v>
      </c>
      <c r="C13" s="16"/>
      <c r="D13" s="12"/>
      <c r="E13" s="12"/>
      <c r="F13" s="13">
        <f>+F15+F17+F18+F19+F14</f>
        <v>741387.33000000007</v>
      </c>
      <c r="G13" s="13">
        <f>+G15+G17+G18+G19+G14+G25</f>
        <v>4823459.1399999997</v>
      </c>
      <c r="H13" s="13">
        <f>SUM(H14:H25)</f>
        <v>3270508.74</v>
      </c>
      <c r="I13" s="13">
        <f>SUM(I14:I25)</f>
        <v>1440104.1400000001</v>
      </c>
      <c r="J13" s="13">
        <f>SUM(J14:J25)</f>
        <v>3218621.25</v>
      </c>
      <c r="K13" s="13">
        <f>SUM(K14:K25)</f>
        <v>5205328.83</v>
      </c>
      <c r="L13" s="13">
        <f>SUM(L14:L25)</f>
        <v>18699409.43</v>
      </c>
    </row>
    <row r="14" spans="1:12" x14ac:dyDescent="0.25">
      <c r="A14" s="14"/>
      <c r="B14" s="15" t="s">
        <v>20</v>
      </c>
      <c r="C14" s="16"/>
      <c r="D14" s="16"/>
      <c r="E14" s="12"/>
      <c r="F14" s="17">
        <v>164489.32</v>
      </c>
      <c r="G14" s="17">
        <v>506422.8</v>
      </c>
      <c r="H14" s="17">
        <v>409354.01</v>
      </c>
      <c r="I14" s="17">
        <v>262674.03000000003</v>
      </c>
      <c r="J14" s="17">
        <v>552634.66</v>
      </c>
      <c r="K14" s="17">
        <v>932366.17</v>
      </c>
      <c r="L14" s="17">
        <f>SUM(F14:K14)</f>
        <v>2827940.9899999998</v>
      </c>
    </row>
    <row r="15" spans="1:12" x14ac:dyDescent="0.25">
      <c r="A15" s="21"/>
      <c r="B15" s="22" t="s">
        <v>21</v>
      </c>
      <c r="C15" s="19"/>
      <c r="D15" s="19"/>
      <c r="E15" s="12"/>
      <c r="F15" s="17">
        <v>0</v>
      </c>
      <c r="G15" s="17">
        <v>0</v>
      </c>
      <c r="H15" s="17">
        <v>200940.01</v>
      </c>
      <c r="I15" s="17">
        <v>16980</v>
      </c>
      <c r="J15" s="17">
        <v>166980.01</v>
      </c>
      <c r="K15" s="17">
        <v>316980.02</v>
      </c>
      <c r="L15" s="17">
        <f t="shared" ref="L15:L36" si="2">SUM(F15:K15)</f>
        <v>701880.04</v>
      </c>
    </row>
    <row r="16" spans="1:12" x14ac:dyDescent="0.25">
      <c r="A16" s="14"/>
      <c r="B16" s="15" t="s">
        <v>22</v>
      </c>
      <c r="C16" s="16"/>
      <c r="D16" s="16"/>
      <c r="E16" s="12"/>
      <c r="F16" s="17">
        <v>0</v>
      </c>
      <c r="G16" s="17">
        <v>0</v>
      </c>
      <c r="H16" s="17">
        <v>284927.5</v>
      </c>
      <c r="I16" s="17">
        <v>0</v>
      </c>
      <c r="J16" s="17">
        <v>0</v>
      </c>
      <c r="K16" s="17">
        <v>723350</v>
      </c>
      <c r="L16" s="17">
        <f t="shared" si="2"/>
        <v>1008277.5</v>
      </c>
    </row>
    <row r="17" spans="1:12" x14ac:dyDescent="0.25">
      <c r="A17" s="14"/>
      <c r="B17" s="19" t="s">
        <v>23</v>
      </c>
      <c r="C17" s="19"/>
      <c r="D17" s="19"/>
      <c r="E17" s="12"/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f t="shared" si="2"/>
        <v>0</v>
      </c>
    </row>
    <row r="18" spans="1:12" x14ac:dyDescent="0.25">
      <c r="A18" s="14"/>
      <c r="B18" s="15" t="s">
        <v>24</v>
      </c>
      <c r="C18" s="16"/>
      <c r="D18" s="16"/>
      <c r="E18" s="23"/>
      <c r="F18" s="17">
        <v>450000.01</v>
      </c>
      <c r="G18" s="17">
        <v>1935766.16</v>
      </c>
      <c r="H18" s="17">
        <v>1039478.08</v>
      </c>
      <c r="I18" s="17">
        <v>956548.11</v>
      </c>
      <c r="J18" s="17">
        <v>1507618.1</v>
      </c>
      <c r="K18" s="17">
        <v>1359548.1</v>
      </c>
      <c r="L18" s="17">
        <f t="shared" si="2"/>
        <v>7248958.5600000005</v>
      </c>
    </row>
    <row r="19" spans="1:12" x14ac:dyDescent="0.25">
      <c r="A19" s="14"/>
      <c r="B19" s="15" t="s">
        <v>25</v>
      </c>
      <c r="C19" s="16"/>
      <c r="D19" s="16"/>
      <c r="E19" s="12"/>
      <c r="F19" s="17">
        <v>126898</v>
      </c>
      <c r="G19" s="17">
        <v>1973143.58</v>
      </c>
      <c r="H19" s="17">
        <v>126898</v>
      </c>
      <c r="I19" s="17">
        <v>25582</v>
      </c>
      <c r="J19" s="17">
        <v>124933</v>
      </c>
      <c r="K19" s="17">
        <v>0</v>
      </c>
      <c r="L19" s="17">
        <f t="shared" si="2"/>
        <v>2377454.58</v>
      </c>
    </row>
    <row r="20" spans="1:12" x14ac:dyDescent="0.25">
      <c r="A20" s="14"/>
      <c r="B20" s="15" t="s">
        <v>26</v>
      </c>
      <c r="C20" s="16"/>
      <c r="D20" s="16"/>
      <c r="E20" s="12"/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f t="shared" si="2"/>
        <v>0</v>
      </c>
    </row>
    <row r="21" spans="1:12" x14ac:dyDescent="0.25">
      <c r="A21" s="14"/>
      <c r="B21" s="22" t="s">
        <v>27</v>
      </c>
      <c r="C21" s="16"/>
      <c r="D21" s="16"/>
      <c r="E21" s="12"/>
      <c r="F21" s="17">
        <v>0</v>
      </c>
      <c r="G21" s="17">
        <v>0</v>
      </c>
      <c r="H21" s="17">
        <v>746300</v>
      </c>
      <c r="I21" s="17">
        <v>0</v>
      </c>
      <c r="J21" s="17">
        <v>253749.94</v>
      </c>
      <c r="K21" s="17">
        <v>499810</v>
      </c>
      <c r="L21" s="17">
        <f t="shared" si="2"/>
        <v>1499859.94</v>
      </c>
    </row>
    <row r="22" spans="1:12" x14ac:dyDescent="0.25">
      <c r="A22" s="14"/>
      <c r="B22" s="19" t="s">
        <v>28</v>
      </c>
      <c r="C22" s="19"/>
      <c r="D22" s="19"/>
      <c r="E22" s="19"/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f t="shared" si="2"/>
        <v>0</v>
      </c>
    </row>
    <row r="23" spans="1:12" x14ac:dyDescent="0.25">
      <c r="A23" s="14"/>
      <c r="B23" s="22" t="s">
        <v>29</v>
      </c>
      <c r="C23" s="19"/>
      <c r="D23" s="19"/>
      <c r="E23" s="19"/>
      <c r="F23" s="17">
        <v>0</v>
      </c>
      <c r="G23" s="17">
        <v>0</v>
      </c>
      <c r="H23" s="17">
        <v>54484.54</v>
      </c>
      <c r="I23" s="17">
        <v>178320</v>
      </c>
      <c r="J23" s="17">
        <v>204484.54</v>
      </c>
      <c r="K23" s="17">
        <v>204484.54</v>
      </c>
      <c r="L23" s="17">
        <f t="shared" si="2"/>
        <v>641773.62</v>
      </c>
    </row>
    <row r="24" spans="1:12" x14ac:dyDescent="0.25">
      <c r="A24" s="14"/>
      <c r="B24" s="22" t="s">
        <v>30</v>
      </c>
      <c r="C24" s="19"/>
      <c r="D24" s="19"/>
      <c r="E24" s="12"/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f t="shared" si="2"/>
        <v>0</v>
      </c>
    </row>
    <row r="25" spans="1:12" x14ac:dyDescent="0.25">
      <c r="A25" s="14"/>
      <c r="B25" s="19" t="s">
        <v>31</v>
      </c>
      <c r="C25" s="19"/>
      <c r="D25" s="19"/>
      <c r="E25" s="12"/>
      <c r="F25" s="17">
        <v>0</v>
      </c>
      <c r="G25" s="17">
        <v>408126.6</v>
      </c>
      <c r="H25" s="17">
        <v>408126.6</v>
      </c>
      <c r="I25" s="17">
        <v>0</v>
      </c>
      <c r="J25" s="17">
        <v>408221</v>
      </c>
      <c r="K25" s="17">
        <v>1168790</v>
      </c>
      <c r="L25" s="17">
        <f t="shared" si="2"/>
        <v>2393264.2000000002</v>
      </c>
    </row>
    <row r="26" spans="1:12" x14ac:dyDescent="0.25">
      <c r="A26" s="10" t="s">
        <v>32</v>
      </c>
      <c r="B26" s="20" t="s">
        <v>33</v>
      </c>
      <c r="C26" s="16"/>
      <c r="D26" s="12"/>
      <c r="E26" s="12"/>
      <c r="F26" s="13">
        <f>+F29+F27+F28+F30+F31+F32+F33</f>
        <v>1449043.16</v>
      </c>
      <c r="G26" s="13">
        <f>+G29+G27+G28+G30+G31+G32+G33</f>
        <v>2048575.51</v>
      </c>
      <c r="H26" s="13">
        <f>+H29+H27+H28+H30+H31+H32+H33+H36</f>
        <v>8426304.1999999993</v>
      </c>
      <c r="I26" s="13">
        <f>SUM(I27:I36)</f>
        <v>2694928.26</v>
      </c>
      <c r="J26" s="13">
        <f>SUM(J27:J36)</f>
        <v>1887568.7</v>
      </c>
      <c r="K26" s="13">
        <f>SUM(K27:K36)</f>
        <v>4695178.84</v>
      </c>
      <c r="L26" s="17">
        <f>SUM(F26:K26)</f>
        <v>21201598.669999998</v>
      </c>
    </row>
    <row r="27" spans="1:12" x14ac:dyDescent="0.25">
      <c r="A27" s="14"/>
      <c r="B27" s="19" t="s">
        <v>34</v>
      </c>
      <c r="C27" s="19"/>
      <c r="D27" s="19"/>
      <c r="E27" s="12"/>
      <c r="F27" s="17">
        <v>0</v>
      </c>
      <c r="G27" s="17">
        <v>341940.2</v>
      </c>
      <c r="H27" s="17">
        <v>1534209.8</v>
      </c>
      <c r="I27" s="17">
        <v>368861.6</v>
      </c>
      <c r="J27" s="17">
        <v>168228.2</v>
      </c>
      <c r="K27" s="17">
        <v>214931.1</v>
      </c>
      <c r="L27" s="17">
        <f t="shared" si="2"/>
        <v>2628170.9000000004</v>
      </c>
    </row>
    <row r="28" spans="1:12" x14ac:dyDescent="0.25">
      <c r="A28" s="14"/>
      <c r="B28" s="15" t="s">
        <v>35</v>
      </c>
      <c r="C28" s="16"/>
      <c r="D28" s="16"/>
      <c r="E28" s="12"/>
      <c r="F28" s="17">
        <v>0</v>
      </c>
      <c r="G28" s="17">
        <v>0</v>
      </c>
      <c r="H28" s="17">
        <v>0</v>
      </c>
      <c r="I28" s="17">
        <v>428104</v>
      </c>
      <c r="J28" s="17">
        <v>0</v>
      </c>
      <c r="K28" s="17">
        <v>11698.51</v>
      </c>
      <c r="L28" s="17">
        <f t="shared" si="2"/>
        <v>439802.51</v>
      </c>
    </row>
    <row r="29" spans="1:12" x14ac:dyDescent="0.25">
      <c r="A29" s="14"/>
      <c r="B29" s="19" t="s">
        <v>36</v>
      </c>
      <c r="C29" s="19"/>
      <c r="D29" s="19"/>
      <c r="E29" s="12"/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f t="shared" si="2"/>
        <v>0</v>
      </c>
    </row>
    <row r="30" spans="1:12" x14ac:dyDescent="0.25">
      <c r="A30" s="14"/>
      <c r="B30" s="19" t="s">
        <v>37</v>
      </c>
      <c r="C30" s="19"/>
      <c r="D30" s="19"/>
      <c r="E30" s="12"/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f t="shared" si="2"/>
        <v>0</v>
      </c>
    </row>
    <row r="31" spans="1:12" x14ac:dyDescent="0.25">
      <c r="A31" s="14"/>
      <c r="B31" s="19" t="s">
        <v>38</v>
      </c>
      <c r="C31" s="19"/>
      <c r="D31" s="19"/>
      <c r="E31" s="12"/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162792.9</v>
      </c>
      <c r="L31" s="17">
        <f t="shared" si="2"/>
        <v>162792.9</v>
      </c>
    </row>
    <row r="32" spans="1:12" x14ac:dyDescent="0.25">
      <c r="A32" s="14"/>
      <c r="B32" s="19" t="s">
        <v>39</v>
      </c>
      <c r="C32" s="19"/>
      <c r="D32" s="19"/>
      <c r="E32" s="12"/>
      <c r="F32" s="17">
        <v>0</v>
      </c>
      <c r="G32" s="17">
        <v>0</v>
      </c>
      <c r="H32" s="17">
        <v>1700000</v>
      </c>
      <c r="I32" s="17">
        <v>0</v>
      </c>
      <c r="J32" s="17">
        <v>0</v>
      </c>
      <c r="K32" s="17">
        <v>300136.49</v>
      </c>
      <c r="L32" s="17">
        <f t="shared" si="2"/>
        <v>2000136.49</v>
      </c>
    </row>
    <row r="33" spans="1:12" x14ac:dyDescent="0.25">
      <c r="A33" s="14"/>
      <c r="B33" s="22" t="s">
        <v>40</v>
      </c>
      <c r="C33" s="19"/>
      <c r="D33" s="19"/>
      <c r="E33" s="12"/>
      <c r="F33" s="17">
        <v>1449043.16</v>
      </c>
      <c r="G33" s="17">
        <v>1706635.31</v>
      </c>
      <c r="H33" s="17">
        <v>2298413.81</v>
      </c>
      <c r="I33" s="17">
        <v>1611312.82</v>
      </c>
      <c r="J33" s="17">
        <v>1650840.56</v>
      </c>
      <c r="K33" s="17">
        <v>2911361.93</v>
      </c>
      <c r="L33" s="17">
        <f t="shared" si="2"/>
        <v>11627607.59</v>
      </c>
    </row>
    <row r="34" spans="1:12" x14ac:dyDescent="0.25">
      <c r="A34" s="14"/>
      <c r="B34" s="24" t="s">
        <v>41</v>
      </c>
      <c r="C34" s="19"/>
      <c r="D34" s="19"/>
      <c r="E34" s="24"/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f t="shared" si="2"/>
        <v>0</v>
      </c>
    </row>
    <row r="35" spans="1:12" x14ac:dyDescent="0.25">
      <c r="A35" s="14"/>
      <c r="B35" s="24" t="s">
        <v>42</v>
      </c>
      <c r="C35" s="19"/>
      <c r="D35" s="19"/>
      <c r="E35" s="24"/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f t="shared" si="2"/>
        <v>0</v>
      </c>
    </row>
    <row r="36" spans="1:12" x14ac:dyDescent="0.25">
      <c r="A36" s="14"/>
      <c r="B36" s="19" t="s">
        <v>43</v>
      </c>
      <c r="C36" s="19"/>
      <c r="D36" s="19"/>
      <c r="E36" s="12"/>
      <c r="F36" s="17">
        <v>0</v>
      </c>
      <c r="G36" s="17">
        <v>0</v>
      </c>
      <c r="H36" s="17">
        <v>2893680.59</v>
      </c>
      <c r="I36" s="17">
        <v>286649.84000000003</v>
      </c>
      <c r="J36" s="17">
        <v>68499.94</v>
      </c>
      <c r="K36" s="17">
        <v>1094257.9099999999</v>
      </c>
      <c r="L36" s="17">
        <f t="shared" si="2"/>
        <v>4343088.2799999993</v>
      </c>
    </row>
    <row r="37" spans="1:12" x14ac:dyDescent="0.25">
      <c r="A37" s="10" t="s">
        <v>44</v>
      </c>
      <c r="B37" s="20" t="s">
        <v>45</v>
      </c>
      <c r="C37" s="16"/>
      <c r="D37" s="12"/>
      <c r="E37" s="12"/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f t="shared" ref="L37" si="3">SUM(F37:F37)</f>
        <v>0</v>
      </c>
    </row>
    <row r="38" spans="1:12" x14ac:dyDescent="0.25">
      <c r="A38" s="14"/>
      <c r="B38" s="44" t="s">
        <v>46</v>
      </c>
      <c r="C38" s="44"/>
      <c r="D38" s="44"/>
      <c r="E38" s="44"/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f>SUM(F38:I38)</f>
        <v>0</v>
      </c>
    </row>
    <row r="39" spans="1:12" x14ac:dyDescent="0.25">
      <c r="A39" s="14"/>
      <c r="B39" s="22" t="s">
        <v>47</v>
      </c>
      <c r="C39" s="19"/>
      <c r="D39" s="19"/>
      <c r="E39" s="19"/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f>SUM(F39:I39)</f>
        <v>0</v>
      </c>
    </row>
    <row r="40" spans="1:12" x14ac:dyDescent="0.25">
      <c r="A40" s="14"/>
      <c r="B40" s="22" t="s">
        <v>48</v>
      </c>
      <c r="C40" s="19"/>
      <c r="D40" s="19"/>
      <c r="E40" s="12"/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f>SUM(F40:I40)</f>
        <v>0</v>
      </c>
    </row>
    <row r="41" spans="1:12" x14ac:dyDescent="0.25">
      <c r="A41" s="14"/>
      <c r="B41" s="22" t="s">
        <v>49</v>
      </c>
      <c r="C41" s="19"/>
      <c r="D41" s="19"/>
      <c r="E41" s="12"/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f>SUM(F41:I41)</f>
        <v>0</v>
      </c>
    </row>
    <row r="42" spans="1:12" x14ac:dyDescent="0.25">
      <c r="A42" s="14"/>
      <c r="B42" s="22" t="s">
        <v>50</v>
      </c>
      <c r="C42" s="19"/>
      <c r="D42" s="19"/>
      <c r="E42" s="12"/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f>SUM(F42:I42)</f>
        <v>0</v>
      </c>
    </row>
    <row r="43" spans="1:12" x14ac:dyDescent="0.25">
      <c r="A43" s="14"/>
      <c r="B43" s="22" t="s">
        <v>51</v>
      </c>
      <c r="C43" s="19"/>
      <c r="D43" s="19"/>
      <c r="E43" s="12"/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f t="shared" ref="L43:L49" si="4">SUM(F43:H43)</f>
        <v>0</v>
      </c>
    </row>
    <row r="44" spans="1:12" x14ac:dyDescent="0.25">
      <c r="A44" s="14"/>
      <c r="B44" s="22" t="s">
        <v>52</v>
      </c>
      <c r="C44" s="19"/>
      <c r="D44" s="19"/>
      <c r="E44" s="12"/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f t="shared" si="4"/>
        <v>0</v>
      </c>
    </row>
    <row r="45" spans="1:12" x14ac:dyDescent="0.25">
      <c r="A45" s="14"/>
      <c r="B45" s="22" t="s">
        <v>53</v>
      </c>
      <c r="C45" s="19"/>
      <c r="D45" s="19"/>
      <c r="E45" s="12"/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f t="shared" si="4"/>
        <v>0</v>
      </c>
    </row>
    <row r="46" spans="1:12" x14ac:dyDescent="0.25">
      <c r="A46" s="14"/>
      <c r="B46" s="22" t="s">
        <v>52</v>
      </c>
      <c r="C46" s="19"/>
      <c r="D46" s="19"/>
      <c r="E46" s="12"/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f t="shared" si="4"/>
        <v>0</v>
      </c>
    </row>
    <row r="47" spans="1:12" x14ac:dyDescent="0.25">
      <c r="A47" s="25"/>
      <c r="B47" s="12" t="s">
        <v>54</v>
      </c>
      <c r="C47" s="12"/>
      <c r="D47" s="12"/>
      <c r="E47" s="12"/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f t="shared" si="4"/>
        <v>0</v>
      </c>
    </row>
    <row r="48" spans="1:12" x14ac:dyDescent="0.25">
      <c r="A48" s="25"/>
      <c r="B48" s="12" t="s">
        <v>55</v>
      </c>
      <c r="C48" s="12"/>
      <c r="D48" s="12"/>
      <c r="E48" s="12"/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f t="shared" si="4"/>
        <v>0</v>
      </c>
    </row>
    <row r="49" spans="1:12" x14ac:dyDescent="0.25">
      <c r="A49" s="25"/>
      <c r="B49" s="12" t="s">
        <v>56</v>
      </c>
      <c r="C49" s="12"/>
      <c r="D49" s="12"/>
      <c r="E49" s="12"/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f t="shared" si="4"/>
        <v>0</v>
      </c>
    </row>
    <row r="50" spans="1:12" x14ac:dyDescent="0.25">
      <c r="A50" s="26" t="s">
        <v>57</v>
      </c>
      <c r="B50" s="23" t="s">
        <v>58</v>
      </c>
      <c r="C50" s="12"/>
      <c r="D50" s="12"/>
      <c r="E50" s="12"/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</row>
    <row r="51" spans="1:12" x14ac:dyDescent="0.25">
      <c r="A51" s="25"/>
      <c r="B51" s="12" t="s">
        <v>59</v>
      </c>
      <c r="C51" s="12"/>
      <c r="D51" s="12"/>
      <c r="E51" s="12"/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f t="shared" ref="L51:L62" si="5">SUM(F51:H51)</f>
        <v>0</v>
      </c>
    </row>
    <row r="52" spans="1:12" x14ac:dyDescent="0.25">
      <c r="A52" s="25"/>
      <c r="B52" s="12" t="s">
        <v>60</v>
      </c>
      <c r="C52" s="12"/>
      <c r="D52" s="12"/>
      <c r="E52" s="12"/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f t="shared" si="5"/>
        <v>0</v>
      </c>
    </row>
    <row r="53" spans="1:12" x14ac:dyDescent="0.25">
      <c r="A53" s="25"/>
      <c r="B53" s="12" t="s">
        <v>48</v>
      </c>
      <c r="C53" s="12"/>
      <c r="D53" s="12"/>
      <c r="E53" s="12"/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f t="shared" si="5"/>
        <v>0</v>
      </c>
    </row>
    <row r="54" spans="1:12" x14ac:dyDescent="0.25">
      <c r="A54" s="25"/>
      <c r="B54" s="12" t="s">
        <v>61</v>
      </c>
      <c r="C54" s="12"/>
      <c r="D54" s="12"/>
      <c r="E54" s="12"/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f t="shared" si="5"/>
        <v>0</v>
      </c>
    </row>
    <row r="55" spans="1:12" x14ac:dyDescent="0.25">
      <c r="A55" s="25"/>
      <c r="B55" s="12" t="s">
        <v>50</v>
      </c>
      <c r="C55" s="12"/>
      <c r="D55" s="12"/>
      <c r="E55" s="12"/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f t="shared" si="5"/>
        <v>0</v>
      </c>
    </row>
    <row r="56" spans="1:12" x14ac:dyDescent="0.25">
      <c r="A56" s="26"/>
      <c r="B56" s="12" t="s">
        <v>62</v>
      </c>
      <c r="C56" s="12"/>
      <c r="D56" s="12"/>
      <c r="E56" s="12"/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f t="shared" si="5"/>
        <v>0</v>
      </c>
    </row>
    <row r="57" spans="1:12" x14ac:dyDescent="0.25">
      <c r="A57" s="25"/>
      <c r="B57" s="22" t="s">
        <v>52</v>
      </c>
      <c r="C57" s="22"/>
      <c r="D57" s="22"/>
      <c r="E57" s="22"/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f t="shared" si="5"/>
        <v>0</v>
      </c>
    </row>
    <row r="58" spans="1:12" x14ac:dyDescent="0.25">
      <c r="A58" s="14"/>
      <c r="B58" s="22" t="s">
        <v>63</v>
      </c>
      <c r="C58" s="22"/>
      <c r="D58" s="22"/>
      <c r="E58" s="22"/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f t="shared" si="5"/>
        <v>0</v>
      </c>
    </row>
    <row r="59" spans="1:12" x14ac:dyDescent="0.25">
      <c r="A59" s="14"/>
      <c r="B59" s="22" t="s">
        <v>52</v>
      </c>
      <c r="C59" s="22"/>
      <c r="D59" s="22"/>
      <c r="E59" s="22"/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f t="shared" si="5"/>
        <v>0</v>
      </c>
    </row>
    <row r="60" spans="1:12" x14ac:dyDescent="0.25">
      <c r="A60" s="14"/>
      <c r="B60" s="22" t="s">
        <v>64</v>
      </c>
      <c r="C60" s="22"/>
      <c r="D60" s="22"/>
      <c r="E60" s="22"/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f t="shared" si="5"/>
        <v>0</v>
      </c>
    </row>
    <row r="61" spans="1:12" x14ac:dyDescent="0.25">
      <c r="A61" s="14"/>
      <c r="B61" s="22" t="s">
        <v>65</v>
      </c>
      <c r="C61" s="22"/>
      <c r="D61" s="22"/>
      <c r="E61" s="22"/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f t="shared" si="5"/>
        <v>0</v>
      </c>
    </row>
    <row r="62" spans="1:12" x14ac:dyDescent="0.25">
      <c r="A62" s="14"/>
      <c r="B62" s="22" t="s">
        <v>56</v>
      </c>
      <c r="C62" s="22"/>
      <c r="D62" s="22"/>
      <c r="E62" s="22"/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f t="shared" si="5"/>
        <v>0</v>
      </c>
    </row>
    <row r="63" spans="1:12" x14ac:dyDescent="0.25">
      <c r="A63" s="27" t="s">
        <v>66</v>
      </c>
      <c r="B63" s="28" t="s">
        <v>67</v>
      </c>
      <c r="C63" s="22"/>
      <c r="D63" s="22"/>
      <c r="E63" s="22"/>
      <c r="F63" s="13">
        <v>0</v>
      </c>
      <c r="G63" s="13">
        <v>0</v>
      </c>
      <c r="H63" s="13">
        <f>+H69</f>
        <v>149798.64000000001</v>
      </c>
      <c r="I63" s="13">
        <f>+I69</f>
        <v>598800.01</v>
      </c>
      <c r="J63" s="13">
        <f t="shared" ref="J63" si="6">+J69</f>
        <v>0</v>
      </c>
      <c r="K63" s="13">
        <f>+K69+K64</f>
        <v>2286830.64</v>
      </c>
      <c r="L63" s="13">
        <f>SUM(L64:L73)</f>
        <v>3035429.29</v>
      </c>
    </row>
    <row r="64" spans="1:12" x14ac:dyDescent="0.25">
      <c r="A64" s="14"/>
      <c r="B64" s="22" t="s">
        <v>68</v>
      </c>
      <c r="C64" s="22"/>
      <c r="D64" s="22"/>
      <c r="E64" s="22"/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2286830.64</v>
      </c>
      <c r="L64" s="17">
        <f>SUM(F64:K64)</f>
        <v>2286830.64</v>
      </c>
    </row>
    <row r="65" spans="1:12" x14ac:dyDescent="0.25">
      <c r="A65" s="14"/>
      <c r="B65" s="22" t="s">
        <v>69</v>
      </c>
      <c r="C65" s="22"/>
      <c r="D65" s="22"/>
      <c r="E65" s="22"/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f t="shared" ref="L65:L73" si="7">SUM(F65:K65)</f>
        <v>0</v>
      </c>
    </row>
    <row r="66" spans="1:12" x14ac:dyDescent="0.25">
      <c r="A66" s="14"/>
      <c r="B66" s="22" t="s">
        <v>70</v>
      </c>
      <c r="C66" s="22"/>
      <c r="D66" s="22"/>
      <c r="E66" s="22"/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f t="shared" si="7"/>
        <v>0</v>
      </c>
    </row>
    <row r="67" spans="1:12" x14ac:dyDescent="0.25">
      <c r="A67" s="14"/>
      <c r="B67" s="22" t="s">
        <v>71</v>
      </c>
      <c r="C67" s="22"/>
      <c r="D67" s="22"/>
      <c r="E67" s="22"/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f t="shared" si="7"/>
        <v>0</v>
      </c>
    </row>
    <row r="68" spans="1:12" x14ac:dyDescent="0.25">
      <c r="A68" s="14"/>
      <c r="B68" s="22" t="s">
        <v>72</v>
      </c>
      <c r="C68" s="22"/>
      <c r="D68" s="22"/>
      <c r="E68" s="22"/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f t="shared" si="7"/>
        <v>0</v>
      </c>
    </row>
    <row r="69" spans="1:12" x14ac:dyDescent="0.25">
      <c r="A69" s="14"/>
      <c r="B69" s="22" t="s">
        <v>73</v>
      </c>
      <c r="C69" s="22"/>
      <c r="D69" s="22"/>
      <c r="E69" s="22"/>
      <c r="F69" s="17">
        <v>0</v>
      </c>
      <c r="G69" s="17">
        <v>0</v>
      </c>
      <c r="H69" s="17">
        <v>149798.64000000001</v>
      </c>
      <c r="I69" s="17">
        <v>598800.01</v>
      </c>
      <c r="J69" s="17">
        <v>0</v>
      </c>
      <c r="K69" s="17">
        <v>0</v>
      </c>
      <c r="L69" s="17">
        <f t="shared" si="7"/>
        <v>748598.65</v>
      </c>
    </row>
    <row r="70" spans="1:12" x14ac:dyDescent="0.25">
      <c r="A70" s="14"/>
      <c r="B70" s="22" t="s">
        <v>74</v>
      </c>
      <c r="C70" s="22"/>
      <c r="D70" s="22"/>
      <c r="E70" s="22"/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f t="shared" si="7"/>
        <v>0</v>
      </c>
    </row>
    <row r="71" spans="1:12" x14ac:dyDescent="0.25">
      <c r="A71" s="14"/>
      <c r="B71" s="22" t="s">
        <v>75</v>
      </c>
      <c r="C71" s="22"/>
      <c r="D71" s="22"/>
      <c r="E71" s="22"/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f t="shared" si="7"/>
        <v>0</v>
      </c>
    </row>
    <row r="72" spans="1:12" x14ac:dyDescent="0.25">
      <c r="A72" s="14"/>
      <c r="B72" s="22" t="s">
        <v>76</v>
      </c>
      <c r="C72" s="22"/>
      <c r="D72" s="22"/>
      <c r="E72" s="22"/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f t="shared" si="7"/>
        <v>0</v>
      </c>
    </row>
    <row r="73" spans="1:12" x14ac:dyDescent="0.25">
      <c r="A73" s="14"/>
      <c r="B73" s="22" t="s">
        <v>77</v>
      </c>
      <c r="C73" s="22"/>
      <c r="D73" s="22"/>
      <c r="E73" s="22"/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f t="shared" si="7"/>
        <v>0</v>
      </c>
    </row>
    <row r="74" spans="1:12" x14ac:dyDescent="0.25">
      <c r="A74" s="14"/>
      <c r="B74" s="22" t="s">
        <v>78</v>
      </c>
      <c r="C74" s="22"/>
      <c r="D74" s="22"/>
      <c r="E74" s="22"/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f t="shared" ref="L74" si="8">SUM(F74:F74)</f>
        <v>0</v>
      </c>
    </row>
    <row r="75" spans="1:12" x14ac:dyDescent="0.25">
      <c r="A75" s="27" t="s">
        <v>79</v>
      </c>
      <c r="B75" s="28" t="s">
        <v>80</v>
      </c>
      <c r="C75" s="22"/>
      <c r="D75" s="22"/>
      <c r="E75" s="22"/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</row>
    <row r="76" spans="1:12" x14ac:dyDescent="0.25">
      <c r="A76" s="27"/>
      <c r="B76" s="22" t="s">
        <v>81</v>
      </c>
      <c r="C76" s="22"/>
      <c r="D76" s="22"/>
      <c r="E76" s="22"/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f t="shared" ref="L76:L91" si="9">SUM(F76:F76)</f>
        <v>0</v>
      </c>
    </row>
    <row r="77" spans="1:12" x14ac:dyDescent="0.25">
      <c r="A77" s="27"/>
      <c r="B77" s="22" t="s">
        <v>82</v>
      </c>
      <c r="C77" s="22"/>
      <c r="D77" s="22"/>
      <c r="E77" s="22"/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f t="shared" si="9"/>
        <v>0</v>
      </c>
    </row>
    <row r="78" spans="1:12" x14ac:dyDescent="0.25">
      <c r="A78" s="27"/>
      <c r="B78" s="22" t="s">
        <v>83</v>
      </c>
      <c r="C78" s="22"/>
      <c r="D78" s="22"/>
      <c r="E78" s="22"/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f t="shared" si="9"/>
        <v>0</v>
      </c>
    </row>
    <row r="79" spans="1:12" x14ac:dyDescent="0.25">
      <c r="A79" s="27"/>
      <c r="B79" s="22" t="s">
        <v>84</v>
      </c>
      <c r="C79" s="22"/>
      <c r="D79" s="22"/>
      <c r="E79" s="22"/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f t="shared" si="9"/>
        <v>0</v>
      </c>
    </row>
    <row r="80" spans="1:12" x14ac:dyDescent="0.25">
      <c r="A80" s="27"/>
      <c r="B80" s="22" t="s">
        <v>85</v>
      </c>
      <c r="C80" s="22"/>
      <c r="D80" s="22"/>
      <c r="E80" s="22"/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f t="shared" si="9"/>
        <v>0</v>
      </c>
    </row>
    <row r="81" spans="1:12" x14ac:dyDescent="0.25">
      <c r="A81" s="27" t="s">
        <v>86</v>
      </c>
      <c r="B81" s="28" t="s">
        <v>87</v>
      </c>
      <c r="C81" s="22"/>
      <c r="D81" s="22"/>
      <c r="E81" s="22"/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</row>
    <row r="82" spans="1:12" x14ac:dyDescent="0.25">
      <c r="A82" s="27"/>
      <c r="B82" s="28" t="s">
        <v>88</v>
      </c>
      <c r="C82" s="22"/>
      <c r="D82" s="22"/>
      <c r="E82" s="22"/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f t="shared" si="9"/>
        <v>0</v>
      </c>
    </row>
    <row r="83" spans="1:12" x14ac:dyDescent="0.25">
      <c r="A83" s="27"/>
      <c r="B83" s="22" t="s">
        <v>89</v>
      </c>
      <c r="C83" s="22"/>
      <c r="D83" s="22"/>
      <c r="E83" s="22"/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f t="shared" si="9"/>
        <v>0</v>
      </c>
    </row>
    <row r="84" spans="1:12" x14ac:dyDescent="0.25">
      <c r="A84" s="27"/>
      <c r="B84" s="22" t="s">
        <v>90</v>
      </c>
      <c r="C84" s="22"/>
      <c r="D84" s="22"/>
      <c r="E84" s="22"/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f t="shared" si="9"/>
        <v>0</v>
      </c>
    </row>
    <row r="85" spans="1:12" x14ac:dyDescent="0.25">
      <c r="A85" s="27"/>
      <c r="B85" s="22" t="s">
        <v>91</v>
      </c>
      <c r="C85" s="22"/>
      <c r="D85" s="22"/>
      <c r="E85" s="22"/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f t="shared" si="9"/>
        <v>0</v>
      </c>
    </row>
    <row r="86" spans="1:12" x14ac:dyDescent="0.25">
      <c r="A86" s="27" t="s">
        <v>92</v>
      </c>
      <c r="B86" s="28" t="s">
        <v>93</v>
      </c>
      <c r="C86" s="22"/>
      <c r="D86" s="22"/>
      <c r="E86" s="22"/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</row>
    <row r="87" spans="1:12" x14ac:dyDescent="0.25">
      <c r="A87" s="27"/>
      <c r="B87" s="22" t="s">
        <v>94</v>
      </c>
      <c r="C87" s="22"/>
      <c r="D87" s="22"/>
      <c r="E87" s="22"/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f t="shared" si="9"/>
        <v>0</v>
      </c>
    </row>
    <row r="88" spans="1:12" x14ac:dyDescent="0.25">
      <c r="A88" s="27"/>
      <c r="B88" s="22" t="s">
        <v>95</v>
      </c>
      <c r="C88" s="22"/>
      <c r="D88" s="22"/>
      <c r="E88" s="22"/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f t="shared" si="9"/>
        <v>0</v>
      </c>
    </row>
    <row r="89" spans="1:12" x14ac:dyDescent="0.25">
      <c r="A89" s="27"/>
      <c r="B89" s="22" t="s">
        <v>96</v>
      </c>
      <c r="C89" s="22"/>
      <c r="D89" s="22"/>
      <c r="E89" s="22"/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f t="shared" si="9"/>
        <v>0</v>
      </c>
    </row>
    <row r="90" spans="1:12" x14ac:dyDescent="0.25">
      <c r="A90" s="27"/>
      <c r="B90" s="22" t="s">
        <v>97</v>
      </c>
      <c r="C90" s="22"/>
      <c r="D90" s="22"/>
      <c r="E90" s="22"/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f t="shared" si="9"/>
        <v>0</v>
      </c>
    </row>
    <row r="91" spans="1:12" x14ac:dyDescent="0.25">
      <c r="A91" s="14"/>
      <c r="B91" s="22" t="s">
        <v>98</v>
      </c>
      <c r="C91" s="22"/>
      <c r="D91" s="22"/>
      <c r="E91" s="22"/>
      <c r="F91" s="17">
        <v>0</v>
      </c>
      <c r="G91" s="17">
        <v>0</v>
      </c>
      <c r="H91" s="17">
        <v>0</v>
      </c>
      <c r="I91" s="17">
        <f>+I63+I26+I13+I7</f>
        <v>23800287.960000001</v>
      </c>
      <c r="J91" s="17">
        <v>0</v>
      </c>
      <c r="K91" s="17">
        <v>0</v>
      </c>
      <c r="L91" s="17">
        <f t="shared" si="9"/>
        <v>0</v>
      </c>
    </row>
    <row r="92" spans="1:12" x14ac:dyDescent="0.25">
      <c r="A92" s="14"/>
      <c r="B92" s="28" t="s">
        <v>99</v>
      </c>
      <c r="C92" s="22"/>
      <c r="D92" s="22"/>
      <c r="E92" s="22"/>
      <c r="F92" s="29">
        <f t="shared" ref="F92:G92" si="10">+F26+F7+F13</f>
        <v>20815046.350000001</v>
      </c>
      <c r="G92" s="29">
        <f t="shared" si="10"/>
        <v>25766840.510000002</v>
      </c>
      <c r="H92" s="29">
        <f>+H26+H7+H13+H63</f>
        <v>36335649</v>
      </c>
      <c r="I92" s="29">
        <v>23800287.960000001</v>
      </c>
      <c r="J92" s="29">
        <f>+J26+J7+J13+J63</f>
        <v>37523648.260000005</v>
      </c>
      <c r="K92" s="29">
        <f>+K26+K7+K13+K63</f>
        <v>30660398.789999999</v>
      </c>
      <c r="L92" s="29">
        <f>+L26+L13+L7+L63</f>
        <v>174901870.86999997</v>
      </c>
    </row>
    <row r="93" spans="1:12" x14ac:dyDescent="0.25">
      <c r="A93" s="14"/>
      <c r="B93" s="28"/>
      <c r="C93" s="22"/>
      <c r="D93" s="22"/>
      <c r="E93" s="22"/>
      <c r="F93" s="17"/>
      <c r="G93" s="17"/>
      <c r="H93" s="17"/>
      <c r="I93" s="17"/>
      <c r="J93" s="17">
        <v>0</v>
      </c>
      <c r="K93" s="17">
        <v>0</v>
      </c>
      <c r="L93" s="17"/>
    </row>
    <row r="94" spans="1:12" x14ac:dyDescent="0.25">
      <c r="A94" s="14"/>
      <c r="B94" s="28" t="s">
        <v>100</v>
      </c>
      <c r="C94" s="22"/>
      <c r="D94" s="22"/>
      <c r="E94" s="22"/>
      <c r="F94" s="17">
        <v>-150000</v>
      </c>
      <c r="G94" s="17"/>
      <c r="H94" s="17"/>
      <c r="I94" s="17"/>
      <c r="J94" s="17">
        <v>0</v>
      </c>
      <c r="K94" s="17">
        <v>0</v>
      </c>
      <c r="L94" s="30">
        <f>+F94+I95+J95</f>
        <v>-360290.75</v>
      </c>
    </row>
    <row r="95" spans="1:12" x14ac:dyDescent="0.25">
      <c r="A95" s="27"/>
      <c r="B95" s="28" t="s">
        <v>101</v>
      </c>
      <c r="C95" s="22"/>
      <c r="D95" s="22"/>
      <c r="E95" s="22"/>
      <c r="F95" s="17"/>
      <c r="G95" s="17"/>
      <c r="H95" s="17"/>
      <c r="I95" s="17">
        <v>-199527.01</v>
      </c>
      <c r="J95" s="17">
        <v>-10763.74</v>
      </c>
      <c r="K95" s="17">
        <v>0</v>
      </c>
      <c r="L95" s="31"/>
    </row>
    <row r="96" spans="1:12" x14ac:dyDescent="0.25">
      <c r="A96" s="27" t="s">
        <v>102</v>
      </c>
      <c r="B96" s="28" t="s">
        <v>103</v>
      </c>
      <c r="C96" s="22"/>
      <c r="D96" s="22"/>
      <c r="E96" s="22"/>
      <c r="F96" s="17"/>
      <c r="G96" s="17"/>
      <c r="H96" s="17"/>
      <c r="I96" s="17"/>
      <c r="J96" s="17">
        <v>0</v>
      </c>
      <c r="K96" s="17">
        <v>0</v>
      </c>
      <c r="L96" s="31"/>
    </row>
    <row r="97" spans="1:12" x14ac:dyDescent="0.25">
      <c r="A97" s="27" t="s">
        <v>104</v>
      </c>
      <c r="B97" s="28" t="s">
        <v>105</v>
      </c>
      <c r="C97" s="22"/>
      <c r="D97" s="22"/>
      <c r="E97" s="22"/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</row>
    <row r="98" spans="1:12" x14ac:dyDescent="0.25">
      <c r="A98" s="14"/>
      <c r="B98" s="22" t="s">
        <v>106</v>
      </c>
      <c r="C98" s="22"/>
      <c r="D98" s="22" t="s">
        <v>107</v>
      </c>
      <c r="E98" s="22"/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</row>
    <row r="99" spans="1:12" x14ac:dyDescent="0.25">
      <c r="A99" s="14"/>
      <c r="B99" s="22" t="s">
        <v>108</v>
      </c>
      <c r="C99" s="22"/>
      <c r="D99" s="22"/>
      <c r="E99" s="22"/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</row>
    <row r="100" spans="1:12" x14ac:dyDescent="0.25">
      <c r="A100" s="27" t="s">
        <v>109</v>
      </c>
      <c r="B100" s="32" t="s">
        <v>110</v>
      </c>
      <c r="C100" s="22"/>
      <c r="D100" s="22"/>
      <c r="E100" s="22"/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</row>
    <row r="101" spans="1:12" x14ac:dyDescent="0.25">
      <c r="A101" s="14"/>
      <c r="B101" s="22" t="s">
        <v>111</v>
      </c>
      <c r="C101" s="22"/>
      <c r="D101" s="22"/>
      <c r="E101" s="22"/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</row>
    <row r="102" spans="1:12" x14ac:dyDescent="0.25">
      <c r="A102" s="14"/>
      <c r="B102" s="22" t="s">
        <v>112</v>
      </c>
      <c r="C102" s="22"/>
      <c r="D102" s="22"/>
      <c r="E102" s="22"/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</row>
    <row r="103" spans="1:12" x14ac:dyDescent="0.25">
      <c r="A103" s="27" t="s">
        <v>113</v>
      </c>
      <c r="B103" s="28" t="s">
        <v>114</v>
      </c>
      <c r="C103" s="22"/>
      <c r="D103" s="22"/>
      <c r="E103" s="22"/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</row>
    <row r="104" spans="1:12" x14ac:dyDescent="0.25">
      <c r="A104" s="14"/>
      <c r="B104" s="33" t="s">
        <v>115</v>
      </c>
      <c r="C104" s="22"/>
      <c r="D104" s="22"/>
      <c r="E104" s="22"/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</row>
    <row r="105" spans="1:12" x14ac:dyDescent="0.25">
      <c r="A105" s="14"/>
      <c r="B105" s="33" t="s">
        <v>116</v>
      </c>
      <c r="C105" s="22"/>
      <c r="D105" s="22"/>
      <c r="E105" s="22"/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</row>
    <row r="106" spans="1:12" x14ac:dyDescent="0.25">
      <c r="A106" s="14"/>
      <c r="B106" s="28" t="s">
        <v>117</v>
      </c>
      <c r="C106" s="22"/>
      <c r="D106" s="22"/>
      <c r="E106" s="22"/>
      <c r="F106" s="13">
        <f>+F102+F101+F100+F99+F97+F96</f>
        <v>0</v>
      </c>
      <c r="G106" s="13">
        <f>+G102+G101+G100+G99+G97+G96</f>
        <v>0</v>
      </c>
      <c r="H106" s="13">
        <f>+H102+H101+H100+H99+H97+H96</f>
        <v>0</v>
      </c>
      <c r="I106" s="13">
        <v>0</v>
      </c>
      <c r="J106" s="13">
        <v>0</v>
      </c>
      <c r="K106" s="13">
        <v>0</v>
      </c>
      <c r="L106" s="13">
        <f>+L102+L101+L100+L99+L97+L96</f>
        <v>0</v>
      </c>
    </row>
    <row r="107" spans="1:12" x14ac:dyDescent="0.25">
      <c r="A107" s="14"/>
      <c r="B107" s="28"/>
      <c r="C107" s="22"/>
      <c r="D107" s="22"/>
      <c r="E107" s="22"/>
      <c r="F107" s="13"/>
      <c r="G107" s="13"/>
      <c r="H107" s="13"/>
      <c r="I107" s="13"/>
      <c r="J107" s="13"/>
      <c r="K107" s="13"/>
      <c r="L107" s="13"/>
    </row>
    <row r="108" spans="1:12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ht="15.75" thickBot="1" x14ac:dyDescent="0.3">
      <c r="A109" s="22"/>
      <c r="B109" s="28" t="s">
        <v>118</v>
      </c>
      <c r="C109" s="22"/>
      <c r="D109" s="22"/>
      <c r="E109" s="22"/>
      <c r="F109" s="35">
        <f>+F106+F92+F94</f>
        <v>20665046.350000001</v>
      </c>
      <c r="G109" s="35">
        <f>+G92</f>
        <v>25766840.510000002</v>
      </c>
      <c r="H109" s="35">
        <f>+H92</f>
        <v>36335649</v>
      </c>
      <c r="I109" s="35">
        <f>+I92+I95</f>
        <v>23600760.949999999</v>
      </c>
      <c r="J109" s="35">
        <f>+J92+J95</f>
        <v>37512884.520000003</v>
      </c>
      <c r="K109" s="35">
        <f>+K92+K95</f>
        <v>30660398.789999999</v>
      </c>
      <c r="L109" s="35">
        <f>+L92+L94</f>
        <v>174541580.11999997</v>
      </c>
    </row>
    <row r="110" spans="1:12" ht="15.75" thickTop="1" x14ac:dyDescent="0.25">
      <c r="A110" s="22"/>
      <c r="B110" s="28"/>
      <c r="C110" s="22"/>
      <c r="D110" s="22"/>
      <c r="E110" s="22"/>
      <c r="F110" s="13"/>
      <c r="G110" s="31"/>
      <c r="H110" s="31"/>
      <c r="I110" s="31"/>
      <c r="J110" s="31"/>
      <c r="K110" s="31"/>
      <c r="L110" s="31"/>
    </row>
    <row r="111" spans="1:12" x14ac:dyDescent="0.25">
      <c r="A111" s="22"/>
      <c r="B111" s="28"/>
      <c r="C111" s="22"/>
      <c r="D111" s="22"/>
      <c r="E111" s="22"/>
      <c r="F111" s="13"/>
      <c r="G111" s="13"/>
      <c r="H111" s="31"/>
      <c r="I111" s="13"/>
      <c r="J111" s="31"/>
      <c r="K111" s="31"/>
    </row>
    <row r="112" spans="1:12" x14ac:dyDescent="0.25">
      <c r="A112" s="22"/>
      <c r="B112" s="28"/>
      <c r="C112" s="22"/>
      <c r="D112" s="22"/>
      <c r="E112" s="22"/>
      <c r="F112" s="13" t="s">
        <v>119</v>
      </c>
      <c r="G112" s="31"/>
      <c r="H112" s="31"/>
      <c r="I112" s="31"/>
      <c r="J112" s="31"/>
      <c r="K112" s="31"/>
    </row>
    <row r="113" spans="1:11" x14ac:dyDescent="0.25">
      <c r="A113" s="45" t="s">
        <v>120</v>
      </c>
      <c r="B113" s="45"/>
      <c r="C113" s="45"/>
      <c r="D113" s="36"/>
      <c r="E113" s="36"/>
      <c r="F113" s="45" t="s">
        <v>121</v>
      </c>
      <c r="G113" s="45"/>
      <c r="H113" s="31"/>
      <c r="I113" s="31"/>
      <c r="J113" s="31"/>
      <c r="K113" s="30"/>
    </row>
    <row r="114" spans="1:11" x14ac:dyDescent="0.25">
      <c r="A114" s="37"/>
      <c r="B114" s="38"/>
      <c r="C114" s="38"/>
      <c r="D114" s="31"/>
      <c r="E114" s="31"/>
      <c r="F114" s="38"/>
      <c r="G114" s="38"/>
      <c r="H114" s="31"/>
      <c r="I114" s="31"/>
      <c r="J114" s="31"/>
      <c r="K114" s="31"/>
    </row>
    <row r="115" spans="1:11" x14ac:dyDescent="0.25">
      <c r="A115" s="38"/>
      <c r="B115" s="38"/>
      <c r="C115" s="38"/>
      <c r="D115" s="31"/>
      <c r="E115" s="31"/>
      <c r="F115" s="38"/>
      <c r="G115" s="38"/>
      <c r="H115" s="31"/>
      <c r="I115" s="31"/>
      <c r="J115" s="31"/>
      <c r="K115" s="31"/>
    </row>
    <row r="116" spans="1:11" x14ac:dyDescent="0.25">
      <c r="A116" s="46" t="s">
        <v>122</v>
      </c>
      <c r="B116" s="46"/>
      <c r="C116" s="46"/>
      <c r="D116" s="46"/>
      <c r="E116" s="39"/>
      <c r="F116" s="47" t="s">
        <v>123</v>
      </c>
      <c r="G116" s="47"/>
      <c r="H116" s="31"/>
      <c r="I116" s="31"/>
      <c r="J116" s="31"/>
      <c r="K116" s="31"/>
    </row>
    <row r="117" spans="1:11" x14ac:dyDescent="0.25">
      <c r="A117" s="41" t="s">
        <v>124</v>
      </c>
      <c r="B117" s="41"/>
      <c r="C117" s="41"/>
      <c r="D117" s="41"/>
      <c r="E117" s="40"/>
      <c r="F117" s="41" t="s">
        <v>125</v>
      </c>
      <c r="G117" s="41"/>
      <c r="H117" s="31"/>
      <c r="I117" s="31"/>
      <c r="J117" s="31"/>
      <c r="K117" s="31"/>
    </row>
    <row r="118" spans="1:11" x14ac:dyDescent="0.2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</row>
    <row r="119" spans="1:1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</sheetData>
  <mergeCells count="9">
    <mergeCell ref="A117:D117"/>
    <mergeCell ref="F117:G117"/>
    <mergeCell ref="A4:L4"/>
    <mergeCell ref="A5:L5"/>
    <mergeCell ref="B38:E38"/>
    <mergeCell ref="A113:C113"/>
    <mergeCell ref="F113:G113"/>
    <mergeCell ref="A116:D116"/>
    <mergeCell ref="F116:G116"/>
  </mergeCells>
  <conditionalFormatting sqref="A6:L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2024-07-08T13:18:24Z</dcterms:modified>
</cp:coreProperties>
</file>