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\15. Recursos Humanos\Nomina de Empleado\Nomina Jornales\2018\"/>
    </mc:Choice>
  </mc:AlternateContent>
  <xr:revisionPtr revIDLastSave="0" documentId="8_{665356B2-654C-4E9B-8730-E4EDE4FD79D0}" xr6:coauthVersionLast="33" xr6:coauthVersionMax="33" xr10:uidLastSave="{00000000-0000-0000-0000-000000000000}"/>
  <bookViews>
    <workbookView xWindow="0" yWindow="0" windowWidth="21570" windowHeight="7980" xr2:uid="{00000000-000D-0000-FFFF-FFFF00000000}"/>
  </bookViews>
  <sheets>
    <sheet name="NDGEC-ADM201805052_NE" sheetId="1" r:id="rId1"/>
  </sheets>
  <definedNames>
    <definedName name="_xlnm.Print_Titles" localSheetId="0">'NDGEC-ADM201805052_NE'!$7:$10</definedName>
  </definedNames>
  <calcPr calcId="162913"/>
</workbook>
</file>

<file path=xl/calcChain.xml><?xml version="1.0" encoding="utf-8"?>
<calcChain xmlns="http://schemas.openxmlformats.org/spreadsheetml/2006/main">
  <c r="O149" i="1" l="1"/>
  <c r="S149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Q33" i="1" s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1" i="1"/>
  <c r="I34" i="1"/>
  <c r="Q34" i="1" s="1"/>
  <c r="I32" i="1"/>
  <c r="I31" i="1"/>
  <c r="I29" i="1"/>
  <c r="Q29" i="1" s="1"/>
  <c r="I28" i="1"/>
  <c r="I27" i="1"/>
  <c r="Q27" i="1" s="1"/>
  <c r="I26" i="1"/>
  <c r="Q26" i="1" s="1"/>
  <c r="I25" i="1"/>
  <c r="Q25" i="1" s="1"/>
  <c r="I23" i="1"/>
  <c r="I21" i="1"/>
  <c r="I20" i="1"/>
  <c r="Q20" i="1" s="1"/>
  <c r="I19" i="1"/>
  <c r="I18" i="1"/>
  <c r="Q18" i="1" s="1"/>
  <c r="I17" i="1"/>
  <c r="I16" i="1"/>
  <c r="Q16" i="1" s="1"/>
  <c r="I15" i="1"/>
  <c r="I14" i="1"/>
  <c r="Q14" i="1" s="1"/>
  <c r="I13" i="1"/>
  <c r="I12" i="1"/>
  <c r="Q12" i="1" s="1"/>
  <c r="I11" i="1"/>
  <c r="Q11" i="1" s="1"/>
  <c r="J28" i="1"/>
  <c r="L28" i="1" s="1"/>
  <c r="J29" i="1"/>
  <c r="J30" i="1"/>
  <c r="L30" i="1" s="1"/>
  <c r="J27" i="1"/>
  <c r="J31" i="1"/>
  <c r="J26" i="1"/>
  <c r="L26" i="1" s="1"/>
  <c r="J25" i="1"/>
  <c r="J21" i="1"/>
  <c r="J20" i="1"/>
  <c r="L20" i="1" s="1"/>
  <c r="J19" i="1"/>
  <c r="J18" i="1"/>
  <c r="L18" i="1" s="1"/>
  <c r="J17" i="1"/>
  <c r="J16" i="1"/>
  <c r="L16" i="1" s="1"/>
  <c r="J15" i="1"/>
  <c r="J14" i="1"/>
  <c r="J13" i="1"/>
  <c r="J12" i="1"/>
  <c r="J11" i="1"/>
  <c r="L14" i="1"/>
  <c r="L11" i="1"/>
  <c r="L12" i="1"/>
  <c r="L13" i="1"/>
  <c r="J22" i="1"/>
  <c r="L22" i="1" s="1"/>
  <c r="J23" i="1"/>
  <c r="J24" i="1"/>
  <c r="L24" i="1" s="1"/>
  <c r="J32" i="1"/>
  <c r="L32" i="1" s="1"/>
  <c r="J33" i="1"/>
  <c r="J34" i="1"/>
  <c r="L34" i="1" s="1"/>
  <c r="J35" i="1"/>
  <c r="J36" i="1"/>
  <c r="L36" i="1" s="1"/>
  <c r="J37" i="1"/>
  <c r="J38" i="1"/>
  <c r="L38" i="1" s="1"/>
  <c r="J39" i="1"/>
  <c r="J40" i="1"/>
  <c r="L40" i="1" s="1"/>
  <c r="J41" i="1"/>
  <c r="J42" i="1"/>
  <c r="L42" i="1" s="1"/>
  <c r="J43" i="1"/>
  <c r="J44" i="1"/>
  <c r="L44" i="1" s="1"/>
  <c r="J45" i="1"/>
  <c r="J46" i="1"/>
  <c r="L46" i="1" s="1"/>
  <c r="J47" i="1"/>
  <c r="J48" i="1"/>
  <c r="L48" i="1" s="1"/>
  <c r="J49" i="1"/>
  <c r="J50" i="1"/>
  <c r="L50" i="1" s="1"/>
  <c r="J51" i="1"/>
  <c r="J52" i="1"/>
  <c r="L52" i="1" s="1"/>
  <c r="J53" i="1"/>
  <c r="J54" i="1"/>
  <c r="L54" i="1" s="1"/>
  <c r="J55" i="1"/>
  <c r="J56" i="1"/>
  <c r="L56" i="1" s="1"/>
  <c r="J57" i="1"/>
  <c r="J58" i="1"/>
  <c r="L58" i="1" s="1"/>
  <c r="J59" i="1"/>
  <c r="J60" i="1"/>
  <c r="L60" i="1" s="1"/>
  <c r="J61" i="1"/>
  <c r="J62" i="1"/>
  <c r="L62" i="1" s="1"/>
  <c r="J63" i="1"/>
  <c r="J64" i="1"/>
  <c r="L64" i="1" s="1"/>
  <c r="J65" i="1"/>
  <c r="J66" i="1"/>
  <c r="L66" i="1" s="1"/>
  <c r="J67" i="1"/>
  <c r="J68" i="1"/>
  <c r="L68" i="1" s="1"/>
  <c r="J69" i="1"/>
  <c r="J70" i="1"/>
  <c r="L70" i="1" s="1"/>
  <c r="J71" i="1"/>
  <c r="J72" i="1"/>
  <c r="L72" i="1" s="1"/>
  <c r="J73" i="1"/>
  <c r="J74" i="1"/>
  <c r="L74" i="1" s="1"/>
  <c r="J75" i="1"/>
  <c r="J76" i="1"/>
  <c r="L76" i="1" s="1"/>
  <c r="J77" i="1"/>
  <c r="J78" i="1"/>
  <c r="L78" i="1" s="1"/>
  <c r="J79" i="1"/>
  <c r="J80" i="1"/>
  <c r="L80" i="1" s="1"/>
  <c r="J81" i="1"/>
  <c r="J82" i="1"/>
  <c r="L82" i="1" s="1"/>
  <c r="J83" i="1"/>
  <c r="J84" i="1"/>
  <c r="L84" i="1" s="1"/>
  <c r="J85" i="1"/>
  <c r="J86" i="1"/>
  <c r="L86" i="1" s="1"/>
  <c r="J87" i="1"/>
  <c r="J88" i="1"/>
  <c r="L88" i="1" s="1"/>
  <c r="J89" i="1"/>
  <c r="J90" i="1"/>
  <c r="L90" i="1" s="1"/>
  <c r="J91" i="1"/>
  <c r="J92" i="1"/>
  <c r="L92" i="1" s="1"/>
  <c r="J93" i="1"/>
  <c r="J94" i="1"/>
  <c r="L94" i="1" s="1"/>
  <c r="J95" i="1"/>
  <c r="J96" i="1"/>
  <c r="L96" i="1" s="1"/>
  <c r="J97" i="1"/>
  <c r="J98" i="1"/>
  <c r="L98" i="1" s="1"/>
  <c r="J99" i="1"/>
  <c r="J100" i="1"/>
  <c r="L100" i="1" s="1"/>
  <c r="J101" i="1"/>
  <c r="J102" i="1"/>
  <c r="L102" i="1" s="1"/>
  <c r="J103" i="1"/>
  <c r="J104" i="1"/>
  <c r="L104" i="1" s="1"/>
  <c r="J105" i="1"/>
  <c r="J106" i="1"/>
  <c r="L106" i="1" s="1"/>
  <c r="J107" i="1"/>
  <c r="J108" i="1"/>
  <c r="L108" i="1" s="1"/>
  <c r="J109" i="1"/>
  <c r="J110" i="1"/>
  <c r="L110" i="1" s="1"/>
  <c r="J111" i="1"/>
  <c r="J112" i="1"/>
  <c r="L112" i="1" s="1"/>
  <c r="J113" i="1"/>
  <c r="J114" i="1"/>
  <c r="L114" i="1" s="1"/>
  <c r="J115" i="1"/>
  <c r="J116" i="1"/>
  <c r="L116" i="1" s="1"/>
  <c r="J117" i="1"/>
  <c r="J118" i="1"/>
  <c r="L118" i="1" s="1"/>
  <c r="J119" i="1"/>
  <c r="J120" i="1"/>
  <c r="L120" i="1" s="1"/>
  <c r="J121" i="1"/>
  <c r="J122" i="1"/>
  <c r="L122" i="1" s="1"/>
  <c r="J123" i="1"/>
  <c r="J124" i="1"/>
  <c r="L124" i="1" s="1"/>
  <c r="J125" i="1"/>
  <c r="J126" i="1"/>
  <c r="L126" i="1" s="1"/>
  <c r="J127" i="1"/>
  <c r="J128" i="1"/>
  <c r="L128" i="1" s="1"/>
  <c r="J129" i="1"/>
  <c r="J130" i="1"/>
  <c r="L130" i="1" s="1"/>
  <c r="J131" i="1"/>
  <c r="J132" i="1"/>
  <c r="L132" i="1" s="1"/>
  <c r="J133" i="1"/>
  <c r="J134" i="1"/>
  <c r="L134" i="1" s="1"/>
  <c r="J135" i="1"/>
  <c r="J136" i="1"/>
  <c r="L136" i="1" s="1"/>
  <c r="J137" i="1"/>
  <c r="J138" i="1"/>
  <c r="L138" i="1" s="1"/>
  <c r="J139" i="1"/>
  <c r="J140" i="1"/>
  <c r="L140" i="1" s="1"/>
  <c r="J141" i="1"/>
  <c r="J142" i="1"/>
  <c r="L142" i="1" s="1"/>
  <c r="J143" i="1"/>
  <c r="J144" i="1"/>
  <c r="L144" i="1" s="1"/>
  <c r="J145" i="1"/>
  <c r="J146" i="1"/>
  <c r="J147" i="1"/>
  <c r="J148" i="1"/>
  <c r="L148" i="1" s="1"/>
  <c r="L15" i="1"/>
  <c r="L17" i="1"/>
  <c r="L19" i="1"/>
  <c r="L21" i="1"/>
  <c r="L23" i="1"/>
  <c r="L25" i="1"/>
  <c r="L27" i="1"/>
  <c r="L29" i="1"/>
  <c r="L31" i="1"/>
  <c r="L33" i="1"/>
  <c r="L35" i="1"/>
  <c r="L37" i="1"/>
  <c r="L39" i="1"/>
  <c r="L41" i="1"/>
  <c r="L43" i="1"/>
  <c r="L45" i="1"/>
  <c r="L47" i="1"/>
  <c r="L49" i="1"/>
  <c r="L51" i="1"/>
  <c r="L53" i="1"/>
  <c r="L55" i="1"/>
  <c r="L57" i="1"/>
  <c r="L59" i="1"/>
  <c r="L61" i="1"/>
  <c r="L63" i="1"/>
  <c r="L65" i="1"/>
  <c r="L67" i="1"/>
  <c r="L69" i="1"/>
  <c r="L71" i="1"/>
  <c r="L73" i="1"/>
  <c r="L75" i="1"/>
  <c r="L77" i="1"/>
  <c r="L79" i="1"/>
  <c r="L81" i="1"/>
  <c r="L83" i="1"/>
  <c r="L85" i="1"/>
  <c r="L87" i="1"/>
  <c r="L89" i="1"/>
  <c r="L91" i="1"/>
  <c r="L93" i="1"/>
  <c r="L95" i="1"/>
  <c r="L97" i="1"/>
  <c r="L99" i="1"/>
  <c r="L101" i="1"/>
  <c r="L103" i="1"/>
  <c r="L105" i="1"/>
  <c r="L107" i="1"/>
  <c r="L109" i="1"/>
  <c r="L111" i="1"/>
  <c r="L113" i="1"/>
  <c r="L115" i="1"/>
  <c r="L117" i="1"/>
  <c r="L119" i="1"/>
  <c r="L121" i="1"/>
  <c r="L123" i="1"/>
  <c r="L125" i="1"/>
  <c r="L127" i="1"/>
  <c r="L129" i="1"/>
  <c r="L131" i="1"/>
  <c r="L133" i="1"/>
  <c r="L135" i="1"/>
  <c r="L137" i="1"/>
  <c r="L139" i="1"/>
  <c r="L141" i="1"/>
  <c r="L143" i="1"/>
  <c r="L145" i="1"/>
  <c r="L146" i="1"/>
  <c r="L147" i="1"/>
  <c r="I22" i="1"/>
  <c r="Q22" i="1" s="1"/>
  <c r="I24" i="1"/>
  <c r="Q24" i="1" s="1"/>
  <c r="I30" i="1"/>
  <c r="Q30" i="1" s="1"/>
  <c r="I33" i="1"/>
  <c r="I35" i="1"/>
  <c r="Q35" i="1" s="1"/>
  <c r="I36" i="1"/>
  <c r="Q36" i="1" s="1"/>
  <c r="I37" i="1"/>
  <c r="Q37" i="1" s="1"/>
  <c r="I38" i="1"/>
  <c r="Q38" i="1" s="1"/>
  <c r="I39" i="1"/>
  <c r="Q39" i="1" s="1"/>
  <c r="I40" i="1"/>
  <c r="Q40" i="1" s="1"/>
  <c r="I41" i="1"/>
  <c r="Q41" i="1" s="1"/>
  <c r="I42" i="1"/>
  <c r="Q42" i="1" s="1"/>
  <c r="I43" i="1"/>
  <c r="Q43" i="1" s="1"/>
  <c r="I44" i="1"/>
  <c r="Q44" i="1" s="1"/>
  <c r="I45" i="1"/>
  <c r="Q45" i="1" s="1"/>
  <c r="I46" i="1"/>
  <c r="Q46" i="1" s="1"/>
  <c r="I47" i="1"/>
  <c r="Q47" i="1" s="1"/>
  <c r="I48" i="1"/>
  <c r="Q48" i="1" s="1"/>
  <c r="I49" i="1"/>
  <c r="Q49" i="1" s="1"/>
  <c r="I50" i="1"/>
  <c r="Q50" i="1" s="1"/>
  <c r="I51" i="1"/>
  <c r="Q51" i="1" s="1"/>
  <c r="I52" i="1"/>
  <c r="Q52" i="1" s="1"/>
  <c r="I53" i="1"/>
  <c r="Q53" i="1" s="1"/>
  <c r="I54" i="1"/>
  <c r="Q54" i="1" s="1"/>
  <c r="I55" i="1"/>
  <c r="Q55" i="1" s="1"/>
  <c r="I56" i="1"/>
  <c r="Q56" i="1" s="1"/>
  <c r="I57" i="1"/>
  <c r="Q57" i="1" s="1"/>
  <c r="I58" i="1"/>
  <c r="Q58" i="1" s="1"/>
  <c r="I59" i="1"/>
  <c r="Q59" i="1" s="1"/>
  <c r="I60" i="1"/>
  <c r="Q60" i="1" s="1"/>
  <c r="I61" i="1"/>
  <c r="Q61" i="1" s="1"/>
  <c r="I62" i="1"/>
  <c r="Q62" i="1" s="1"/>
  <c r="I63" i="1"/>
  <c r="Q63" i="1" s="1"/>
  <c r="I64" i="1"/>
  <c r="Q64" i="1" s="1"/>
  <c r="I65" i="1"/>
  <c r="Q65" i="1" s="1"/>
  <c r="I66" i="1"/>
  <c r="Q66" i="1" s="1"/>
  <c r="I67" i="1"/>
  <c r="Q67" i="1" s="1"/>
  <c r="I68" i="1"/>
  <c r="Q68" i="1" s="1"/>
  <c r="I69" i="1"/>
  <c r="Q69" i="1" s="1"/>
  <c r="I70" i="1"/>
  <c r="Q70" i="1" s="1"/>
  <c r="I71" i="1"/>
  <c r="Q71" i="1" s="1"/>
  <c r="I72" i="1"/>
  <c r="Q72" i="1" s="1"/>
  <c r="I73" i="1"/>
  <c r="Q73" i="1" s="1"/>
  <c r="I74" i="1"/>
  <c r="Q74" i="1" s="1"/>
  <c r="I75" i="1"/>
  <c r="Q75" i="1" s="1"/>
  <c r="I76" i="1"/>
  <c r="Q76" i="1" s="1"/>
  <c r="I77" i="1"/>
  <c r="Q77" i="1" s="1"/>
  <c r="I78" i="1"/>
  <c r="Q78" i="1" s="1"/>
  <c r="I79" i="1"/>
  <c r="Q79" i="1" s="1"/>
  <c r="I80" i="1"/>
  <c r="Q80" i="1" s="1"/>
  <c r="I81" i="1"/>
  <c r="Q81" i="1" s="1"/>
  <c r="I82" i="1"/>
  <c r="Q82" i="1" s="1"/>
  <c r="I83" i="1"/>
  <c r="Q83" i="1" s="1"/>
  <c r="I84" i="1"/>
  <c r="Q84" i="1" s="1"/>
  <c r="I85" i="1"/>
  <c r="Q85" i="1" s="1"/>
  <c r="I86" i="1"/>
  <c r="Q86" i="1" s="1"/>
  <c r="I87" i="1"/>
  <c r="Q87" i="1" s="1"/>
  <c r="I88" i="1"/>
  <c r="Q88" i="1" s="1"/>
  <c r="I89" i="1"/>
  <c r="Q89" i="1" s="1"/>
  <c r="I90" i="1"/>
  <c r="Q90" i="1" s="1"/>
  <c r="I91" i="1"/>
  <c r="Q91" i="1" s="1"/>
  <c r="I92" i="1"/>
  <c r="Q92" i="1" s="1"/>
  <c r="I93" i="1"/>
  <c r="Q93" i="1" s="1"/>
  <c r="I94" i="1"/>
  <c r="Q94" i="1" s="1"/>
  <c r="I95" i="1"/>
  <c r="Q95" i="1" s="1"/>
  <c r="I96" i="1"/>
  <c r="Q96" i="1" s="1"/>
  <c r="I97" i="1"/>
  <c r="Q97" i="1" s="1"/>
  <c r="I98" i="1"/>
  <c r="Q98" i="1" s="1"/>
  <c r="I99" i="1"/>
  <c r="Q99" i="1" s="1"/>
  <c r="I100" i="1"/>
  <c r="Q100" i="1" s="1"/>
  <c r="I101" i="1"/>
  <c r="Q101" i="1" s="1"/>
  <c r="I102" i="1"/>
  <c r="Q102" i="1" s="1"/>
  <c r="I103" i="1"/>
  <c r="Q103" i="1" s="1"/>
  <c r="I104" i="1"/>
  <c r="Q104" i="1" s="1"/>
  <c r="I105" i="1"/>
  <c r="Q105" i="1" s="1"/>
  <c r="I106" i="1"/>
  <c r="Q106" i="1" s="1"/>
  <c r="I107" i="1"/>
  <c r="Q107" i="1" s="1"/>
  <c r="I108" i="1"/>
  <c r="Q108" i="1" s="1"/>
  <c r="I109" i="1"/>
  <c r="Q109" i="1" s="1"/>
  <c r="I110" i="1"/>
  <c r="Q110" i="1" s="1"/>
  <c r="I111" i="1"/>
  <c r="Q111" i="1" s="1"/>
  <c r="I112" i="1"/>
  <c r="Q112" i="1" s="1"/>
  <c r="I113" i="1"/>
  <c r="Q113" i="1" s="1"/>
  <c r="I114" i="1"/>
  <c r="Q114" i="1" s="1"/>
  <c r="I115" i="1"/>
  <c r="Q115" i="1" s="1"/>
  <c r="I116" i="1"/>
  <c r="Q116" i="1" s="1"/>
  <c r="I117" i="1"/>
  <c r="Q117" i="1" s="1"/>
  <c r="I118" i="1"/>
  <c r="Q118" i="1" s="1"/>
  <c r="I119" i="1"/>
  <c r="Q119" i="1" s="1"/>
  <c r="I120" i="1"/>
  <c r="Q120" i="1" s="1"/>
  <c r="I121" i="1"/>
  <c r="Q121" i="1" s="1"/>
  <c r="I122" i="1"/>
  <c r="Q122" i="1" s="1"/>
  <c r="I123" i="1"/>
  <c r="Q123" i="1" s="1"/>
  <c r="I124" i="1"/>
  <c r="Q124" i="1" s="1"/>
  <c r="I125" i="1"/>
  <c r="Q125" i="1" s="1"/>
  <c r="I126" i="1"/>
  <c r="Q126" i="1" s="1"/>
  <c r="I127" i="1"/>
  <c r="Q127" i="1" s="1"/>
  <c r="I128" i="1"/>
  <c r="Q128" i="1" s="1"/>
  <c r="I129" i="1"/>
  <c r="Q129" i="1" s="1"/>
  <c r="I130" i="1"/>
  <c r="Q130" i="1" s="1"/>
  <c r="I131" i="1"/>
  <c r="Q131" i="1" s="1"/>
  <c r="I132" i="1"/>
  <c r="Q132" i="1" s="1"/>
  <c r="I133" i="1"/>
  <c r="Q133" i="1" s="1"/>
  <c r="I134" i="1"/>
  <c r="Q134" i="1" s="1"/>
  <c r="I135" i="1"/>
  <c r="Q135" i="1" s="1"/>
  <c r="I136" i="1"/>
  <c r="Q136" i="1" s="1"/>
  <c r="I137" i="1"/>
  <c r="Q137" i="1" s="1"/>
  <c r="I138" i="1"/>
  <c r="Q138" i="1" s="1"/>
  <c r="I139" i="1"/>
  <c r="Q139" i="1" s="1"/>
  <c r="I140" i="1"/>
  <c r="Q140" i="1" s="1"/>
  <c r="I141" i="1"/>
  <c r="Q141" i="1" s="1"/>
  <c r="I142" i="1"/>
  <c r="Q142" i="1" s="1"/>
  <c r="I143" i="1"/>
  <c r="Q143" i="1" s="1"/>
  <c r="I144" i="1"/>
  <c r="Q144" i="1" s="1"/>
  <c r="I145" i="1"/>
  <c r="Q145" i="1" s="1"/>
  <c r="I146" i="1"/>
  <c r="Q146" i="1" s="1"/>
  <c r="I147" i="1"/>
  <c r="Q147" i="1" s="1"/>
  <c r="I148" i="1"/>
  <c r="Q148" i="1" s="1"/>
  <c r="G149" i="1"/>
  <c r="K11" i="1"/>
  <c r="E149" i="1"/>
  <c r="L149" i="1" s="1"/>
  <c r="T149" i="1"/>
  <c r="R149" i="1"/>
  <c r="Q28" i="1" l="1"/>
  <c r="Q13" i="1"/>
  <c r="Q17" i="1"/>
  <c r="Q23" i="1"/>
  <c r="Q15" i="1"/>
  <c r="Q19" i="1"/>
  <c r="Q21" i="1"/>
  <c r="Q31" i="1"/>
  <c r="Q32" i="1"/>
  <c r="I149" i="1"/>
  <c r="K149" i="1"/>
  <c r="Q149" i="1" l="1"/>
</calcChain>
</file>

<file path=xl/sharedStrings.xml><?xml version="1.0" encoding="utf-8"?>
<sst xmlns="http://schemas.openxmlformats.org/spreadsheetml/2006/main" count="591" uniqueCount="214">
  <si>
    <t>2.1.1.2.06</t>
  </si>
  <si>
    <t>JULIO ARIAS DIAZ</t>
  </si>
  <si>
    <t>OBRERO (A)</t>
  </si>
  <si>
    <t>JORGE EVANGELISTA LUCIANO</t>
  </si>
  <si>
    <t>SUPERVISOR (A)</t>
  </si>
  <si>
    <t>LEONARDO PATRICIO</t>
  </si>
  <si>
    <t>MIGUEL ANGEL PEREZ CUEVAS</t>
  </si>
  <si>
    <t>LAURA MIESES</t>
  </si>
  <si>
    <t>AUXILIAR</t>
  </si>
  <si>
    <t>SUSANO ROSARIO GONZALEZ</t>
  </si>
  <si>
    <t>CHOFER</t>
  </si>
  <si>
    <t>FEDERICO ANTONIO MELO</t>
  </si>
  <si>
    <t>LUISA DOLORES BRITO</t>
  </si>
  <si>
    <t>CONSERJE</t>
  </si>
  <si>
    <t>VICTOR DAVID DE LA CRUZ RONDON</t>
  </si>
  <si>
    <t>MADELIN VENTURA MEJIA</t>
  </si>
  <si>
    <t>WILLIAM FRANCISCO</t>
  </si>
  <si>
    <t>WILLIS FIDEL DIAZ MEDINA</t>
  </si>
  <si>
    <t>PEDRO MERCEDES</t>
  </si>
  <si>
    <t>SANTIAGO KING</t>
  </si>
  <si>
    <t>DILENIA AMPARO CASTILLO</t>
  </si>
  <si>
    <t>JORGE AQUILES ALBURQUERQUE SANTANA</t>
  </si>
  <si>
    <t>NELSON RADHAMES SOTO SANTANA</t>
  </si>
  <si>
    <t>DESPACHADOR DE COMBUSTIBLE</t>
  </si>
  <si>
    <t>GEORGINA PEREZ ROSARIO</t>
  </si>
  <si>
    <t>ARGENTINA FELIZ MATOS</t>
  </si>
  <si>
    <t>SANTO GALVA SOLANO</t>
  </si>
  <si>
    <t>AYUDANTE</t>
  </si>
  <si>
    <t>MIRTHA PINALES DEL VILLAR</t>
  </si>
  <si>
    <t>NELSON DIAZ LUIS</t>
  </si>
  <si>
    <t>JESUS DAVID DE LA CRUZ MOREL</t>
  </si>
  <si>
    <t>CARLIXTO LINARES TINEO</t>
  </si>
  <si>
    <t>TEURY JOSE SOLANO LARA</t>
  </si>
  <si>
    <t>NANCY ANTONIA REINOSO ORTIZ</t>
  </si>
  <si>
    <t>MARLENY LICELOT CONRADO ORTIZ</t>
  </si>
  <si>
    <t>ENRIQUE CACERES NUÑEZ</t>
  </si>
  <si>
    <t>NESTOR CASANOVA MONTERO</t>
  </si>
  <si>
    <t>RAMON ANTONIO CABRERA MARTINEZ</t>
  </si>
  <si>
    <t>MIGDALIA CEDANO</t>
  </si>
  <si>
    <t>EUGENIO ELPIDIO SIRENA MIRTIL</t>
  </si>
  <si>
    <t>NUEVA MARLINA FELIZ</t>
  </si>
  <si>
    <t>ROBINSON CACERES SANTOS</t>
  </si>
  <si>
    <t>CARLOS DE LEON ROA</t>
  </si>
  <si>
    <t>ALBAÑIL</t>
  </si>
  <si>
    <t>MAGDALENA NUÑEZ PASCUAL</t>
  </si>
  <si>
    <t>WASTENIO EVANGELISTA MARTINEZ DE LOS</t>
  </si>
  <si>
    <t>CESARIO DIAZ</t>
  </si>
  <si>
    <t>ODALY MATOS</t>
  </si>
  <si>
    <t>SEVERIANO GUZMAN GARCIA</t>
  </si>
  <si>
    <t>RAMON CHAL SANCHEZ</t>
  </si>
  <si>
    <t>CAPATAZ</t>
  </si>
  <si>
    <t>UMERCIDA ARIAS PATRICIO</t>
  </si>
  <si>
    <t>FAUSTO DE JESUS NEPOMUCENO</t>
  </si>
  <si>
    <t>CRISTIAN MORENO MARTINEZ</t>
  </si>
  <si>
    <t>ANA MARIA DE LA CRUZ DE LA CRUZ</t>
  </si>
  <si>
    <t>INOCENCIA TAVAREZ PAULINO</t>
  </si>
  <si>
    <t>JESUS MARIA AMARANTE APONTE</t>
  </si>
  <si>
    <t>RICARDO ANULFO PERDOMO</t>
  </si>
  <si>
    <t>FRANCISCO DEL ROSARIO REYES</t>
  </si>
  <si>
    <t>ELPIDIO ANTONIO CABRERA</t>
  </si>
  <si>
    <t>PORFIRIO PEGUERO CEPEDA</t>
  </si>
  <si>
    <t>DANIS JOSE SOSA DE LA ROSA</t>
  </si>
  <si>
    <t>RAFAEL REYES TEJADA</t>
  </si>
  <si>
    <t>MARIO PAREDES GONZALEZ</t>
  </si>
  <si>
    <t>JUAN RIVERA TRINIDAD</t>
  </si>
  <si>
    <t>GERALDO PIÑA</t>
  </si>
  <si>
    <t>SEGURIDAD</t>
  </si>
  <si>
    <t>CLAUDIO ERNESTO GALARZA PEREZ</t>
  </si>
  <si>
    <t>SANTOS AMADOR ROSARIO</t>
  </si>
  <si>
    <t>LAZARO DE LA CRUZ</t>
  </si>
  <si>
    <t>MARGARITA TRINIDAD</t>
  </si>
  <si>
    <t>RAMON LEONARDO DE LA CRUZ MORA</t>
  </si>
  <si>
    <t>AYUDANTE DE PLOMERO</t>
  </si>
  <si>
    <t>ESPIFANIO MOREL</t>
  </si>
  <si>
    <t>ANGEL MARIA ROMERO HERNANDEZ</t>
  </si>
  <si>
    <t>ALEXANDER SANTANA</t>
  </si>
  <si>
    <t>JACQUELINE MERCEDES ACOSTA MARTINEZ</t>
  </si>
  <si>
    <t>CARLOS JOSE MANUEL DIAZ PEÑA</t>
  </si>
  <si>
    <t>ANTONIO ROSARIO SANCHEZ SANCHEZ</t>
  </si>
  <si>
    <t>MARILIN GONZALEZ CONCEPCION</t>
  </si>
  <si>
    <t>DOMINGO ANTONIO NUÑEZ GONZALEZ</t>
  </si>
  <si>
    <t>GILBERTO POLANCO BURGOS</t>
  </si>
  <si>
    <t>SANTO VIRGEN ESPAILLAT</t>
  </si>
  <si>
    <t>JUAN PABLO LAUCET GERONIMO</t>
  </si>
  <si>
    <t>DOMINGA HIPOLITO CENEY</t>
  </si>
  <si>
    <t>CIRILO MORILLO VICENTE</t>
  </si>
  <si>
    <t>YOJAIRA CRUZ GARCIA</t>
  </si>
  <si>
    <t>JOSE LUIS ESCALANTE ESCALANTE</t>
  </si>
  <si>
    <t>RAFAEL TEJADA TEJADA</t>
  </si>
  <si>
    <t>INSPECTOR (A)</t>
  </si>
  <si>
    <t>FLORINDA FRIAS ARIAS</t>
  </si>
  <si>
    <t>SANTA CLARA VIZCAINO ARIAS</t>
  </si>
  <si>
    <t>ISABEL ROSARIO</t>
  </si>
  <si>
    <t>CRUZ MARIA AGUERO MARIA</t>
  </si>
  <si>
    <t>ARGENIS SANTANA</t>
  </si>
  <si>
    <t>BASILIO RODRIGUEZ MARTE</t>
  </si>
  <si>
    <t>FRANCISCO LOPEZ SEBALLOS</t>
  </si>
  <si>
    <t>MARIANELA RODRIGUEZ TINEO</t>
  </si>
  <si>
    <t>ANGEL FRANCISCO MOREL HERNANDEZ</t>
  </si>
  <si>
    <t>ALEJANDRO DIROYER ANDRICKSON</t>
  </si>
  <si>
    <t>JUAN CABRERA</t>
  </si>
  <si>
    <t>ANDRES ULLOA RODRIGUEZ</t>
  </si>
  <si>
    <t>WILFRIDO ANTONIO TORRES MEDINA</t>
  </si>
  <si>
    <t>AUXILIAR MANTENIMIENTO</t>
  </si>
  <si>
    <t>JOSE MARIA MENDEZ</t>
  </si>
  <si>
    <t>ANA ANTONIA ARAUJO BELLO</t>
  </si>
  <si>
    <t>CRISTIN MIGUELINA ORTIZ VARGAS</t>
  </si>
  <si>
    <t>EUGENIO LEOPOLDO DIAZ</t>
  </si>
  <si>
    <t>JEANNETTE ABAD MARTE</t>
  </si>
  <si>
    <t>MANUEL DE JESUS ALMONTE RODRIGUEZ</t>
  </si>
  <si>
    <t>JAIRO DAVID PADILLA MARTINEZ</t>
  </si>
  <si>
    <t>ANA CUEVAS MENDEZ</t>
  </si>
  <si>
    <t>PERLA MARIA YAPORT LIRIANO</t>
  </si>
  <si>
    <t>OTILIO BAUTISTA</t>
  </si>
  <si>
    <t>WILLIAM SANTANA CHALAS</t>
  </si>
  <si>
    <t>VALENTIN DE SALA OZUNA</t>
  </si>
  <si>
    <t>KIRSIS YAHAIRA FAUSTINO MENDOZA</t>
  </si>
  <si>
    <t>MIGUEL ANTONIO BONILLA</t>
  </si>
  <si>
    <t>PRIMITIVO HENRIQUEZ</t>
  </si>
  <si>
    <t>PORFIRIO ALBERTO LEBRON RIVERA</t>
  </si>
  <si>
    <t>FRANKLIN ALBERTO DE JESUS MARTINEZ</t>
  </si>
  <si>
    <t>FLOR FABIAN SALA</t>
  </si>
  <si>
    <t>SANTOS TOMAS SILVERIO SILVERIO</t>
  </si>
  <si>
    <t>LUIS NEPOMUCENO SANCHEZ</t>
  </si>
  <si>
    <t>BELKYS EVANGELINA ROA PEGUERO</t>
  </si>
  <si>
    <t>ANTONIO AMANCIO</t>
  </si>
  <si>
    <t>DANIELA GONZALEZ REYES</t>
  </si>
  <si>
    <t>ESTANISLAO ROSARIO GUILLEN</t>
  </si>
  <si>
    <t>ANGELA MELIZ</t>
  </si>
  <si>
    <t>REGINA NEPOMUCENO ALCANTARA</t>
  </si>
  <si>
    <t>MARCELINO CUEVAS FELIZ</t>
  </si>
  <si>
    <t>RAMON EMILIO POLANCO SANTOS</t>
  </si>
  <si>
    <t>HILCIA CABRERA SUAREZ</t>
  </si>
  <si>
    <t>ROBERTO HERNANDEZ HERNANDEZ</t>
  </si>
  <si>
    <t>JOSE LUIS ADAMES FIGUEREO</t>
  </si>
  <si>
    <t>AGUSTINA STERLING</t>
  </si>
  <si>
    <t>GOMERCINDA BAUTISTA CORTORREAL</t>
  </si>
  <si>
    <t>ISABEL FERRERAS CUEVAS</t>
  </si>
  <si>
    <t>JUAN FRANCISCO RUBIO TORRES</t>
  </si>
  <si>
    <t>JEAN CARLOS SANCHEZ RUMALDO</t>
  </si>
  <si>
    <t>DIEGO MANUEL PEÑA MENDEZ</t>
  </si>
  <si>
    <t>ANDRES MARIA ROJAS GONZALEZ</t>
  </si>
  <si>
    <t>EBANISTA</t>
  </si>
  <si>
    <t>RAMON SANTOS DISLA GARCIA</t>
  </si>
  <si>
    <t>MARCELINA RODRIGUEZ GUZMAN</t>
  </si>
  <si>
    <t>IRIS HORTENIA MOTA VASQUEZ</t>
  </si>
  <si>
    <t>JULIO PRENSA</t>
  </si>
  <si>
    <t>ROSA IDALIA MARIA ULLOA</t>
  </si>
  <si>
    <t>NICOLAS FLETE FRIAS</t>
  </si>
  <si>
    <t>RAMON DAVID CUEVAS MEDRANO</t>
  </si>
  <si>
    <t>INGRID GISSELL FRIAS GERONIMO</t>
  </si>
  <si>
    <t>ANTONIO ALCANTARA</t>
  </si>
  <si>
    <t>BIENVENIDO LUCIANO CABRERA</t>
  </si>
  <si>
    <t>DEPARTAMENTO</t>
  </si>
  <si>
    <t>NOMBRE</t>
  </si>
  <si>
    <t>SUELDO</t>
  </si>
  <si>
    <t>SUELDO NEXTO</t>
  </si>
  <si>
    <t>CARGOS</t>
  </si>
  <si>
    <t>DIVISION DE MANTENIMIENTO</t>
  </si>
  <si>
    <t>SERVICIO GENERALES</t>
  </si>
  <si>
    <t>DIVISION REGIONAL VILLA JARAGUA</t>
  </si>
  <si>
    <t>SECCION DE TRANSPORTACION</t>
  </si>
  <si>
    <t>DIVISION DE PRODUCCION</t>
  </si>
  <si>
    <t>SECCION DE ALMACEN Y SUMINISTRO</t>
  </si>
  <si>
    <t>DIVISION GENERAL ALTAMIRA</t>
  </si>
  <si>
    <t>SECCIONN TRANSPORTACION</t>
  </si>
  <si>
    <t>INGENIERIA Y ALBAÑILERIA</t>
  </si>
  <si>
    <t>DIVISION REGIONAL NORTE SANTIAGO</t>
  </si>
  <si>
    <t>DIVISION REGIONAL LA VEGA</t>
  </si>
  <si>
    <t>DIVISION MANTENIMIENTO</t>
  </si>
  <si>
    <t>SECCION DE ALMACEN Y SUMINIST.</t>
  </si>
  <si>
    <t>DIVISION PRODUCCION</t>
  </si>
  <si>
    <t xml:space="preserve">DIVISION DE PRODUCION </t>
  </si>
  <si>
    <t>SECCION SEGURIDAD</t>
  </si>
  <si>
    <t>DIVICION DE MANTENIMIENTO</t>
  </si>
  <si>
    <t>DIVISION REGIONAL PUERTO PLATA</t>
  </si>
  <si>
    <t>DIVISION REGIONAL VILLA J.</t>
  </si>
  <si>
    <t>SECCION SEGURIDSD</t>
  </si>
  <si>
    <t>GESTION SOCIAL</t>
  </si>
  <si>
    <t>SECCION TRANSPOTACION</t>
  </si>
  <si>
    <t>AYUDANTE MANTENIMIENTO</t>
  </si>
  <si>
    <t>DIVISION REGIONAL ALTAMIRA</t>
  </si>
  <si>
    <t>Empleado 2.87%</t>
  </si>
  <si>
    <t>Patronal 7.10%</t>
  </si>
  <si>
    <t>Seguro de Pension (9.97%)</t>
  </si>
  <si>
    <t>(1.3%) (2¨)</t>
  </si>
  <si>
    <t>Riesgos Laborales)</t>
  </si>
  <si>
    <t>Empleado (3.04%)</t>
  </si>
  <si>
    <t>Sub-Total TSS</t>
  </si>
  <si>
    <t>Patronal (7.09%)</t>
  </si>
  <si>
    <t>Adicionales (4¨)</t>
  </si>
  <si>
    <t>Deduccion Empleado</t>
  </si>
  <si>
    <t>Aporte Patronal</t>
  </si>
  <si>
    <t>ISR-(LEY-92)</t>
  </si>
  <si>
    <t>Seguro Savica</t>
  </si>
  <si>
    <t>Empleado  (2.87)</t>
  </si>
  <si>
    <t xml:space="preserve">                       (Seguro Salud (10.53) (3¨)</t>
  </si>
  <si>
    <t>Registro Dependiente</t>
  </si>
  <si>
    <t>Sub-Cuenta No.</t>
  </si>
  <si>
    <r>
      <t xml:space="preserve">                          </t>
    </r>
    <r>
      <rPr>
        <b/>
        <sz val="11"/>
        <color theme="1"/>
        <rFont val="Calibri"/>
        <family val="2"/>
        <scheme val="minor"/>
      </rPr>
      <t>Seguro Social (Ley 87-01)</t>
    </r>
  </si>
  <si>
    <t>Sueldo Neto (RD$)</t>
  </si>
  <si>
    <t xml:space="preserve">          Seguro de Pension (9.97%)</t>
  </si>
  <si>
    <t>Riesgos Laborales</t>
  </si>
  <si>
    <t xml:space="preserve">                 (Seguro Salud (10.53) (3`)</t>
  </si>
  <si>
    <t>Subtotal TSS</t>
  </si>
  <si>
    <t>NOMINA JORNALES MAYO 2018</t>
  </si>
  <si>
    <t xml:space="preserve">Ana Castillo </t>
  </si>
  <si>
    <t>Encargada de nomina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</si>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</sst>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0_ ;\-0.00\ "/>
  </numFmts>
  <fonts count="10">
    <font>
      <sz val="11"/>
      <color theme="1"/>
      <name val="Calibri"/>
      <family val="2"/>
      <scheme val="minor"/>
    </font>
    <font>
      <sz val="11"/>
      <color theme="1"/>
      <name val="Andalus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ndalus"/>
      <family val="1"/>
    </font>
    <font>
      <b/>
      <sz val="12"/>
      <color theme="1"/>
      <name val="Andalus"/>
      <family val="1"/>
    </font>
    <font>
      <b/>
      <sz val="14"/>
      <color theme="1"/>
      <name val="Andalus"/>
      <family val="1"/>
    </font>
    <font>
      <b/>
      <sz val="14"/>
      <color theme="1"/>
      <name val="Batang"/>
      <family val="1"/>
    </font>
    <font>
      <b/>
      <sz val="13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0">
    <xf numFmtId="0" fontId="0" fillId="0" borderId="0" xfId="0"/>
    <xf numFmtId="4" fontId="0" fillId="0" borderId="0" xfId="0" applyNumberFormat="1"/>
    <xf numFmtId="2" fontId="0" fillId="0" borderId="0" xfId="0" applyNumberFormat="1"/>
    <xf numFmtId="0" fontId="2" fillId="0" borderId="0" xfId="0" applyFont="1"/>
    <xf numFmtId="4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0" fontId="0" fillId="0" borderId="2" xfId="0" applyBorder="1"/>
    <xf numFmtId="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/>
    <xf numFmtId="2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 applyAlignment="1">
      <alignment vertical="top" wrapText="1"/>
    </xf>
    <xf numFmtId="0" fontId="2" fillId="0" borderId="4" xfId="0" applyFont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vertical="top" wrapText="1"/>
    </xf>
    <xf numFmtId="0" fontId="2" fillId="0" borderId="3" xfId="0" applyFont="1" applyBorder="1"/>
    <xf numFmtId="0" fontId="2" fillId="0" borderId="5" xfId="0" applyFont="1" applyFill="1" applyBorder="1"/>
    <xf numFmtId="0" fontId="4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5" xfId="0" applyBorder="1" applyAlignment="1"/>
    <xf numFmtId="0" fontId="4" fillId="0" borderId="3" xfId="0" applyFont="1" applyBorder="1"/>
    <xf numFmtId="0" fontId="5" fillId="0" borderId="4" xfId="0" applyFont="1" applyBorder="1"/>
    <xf numFmtId="0" fontId="4" fillId="0" borderId="4" xfId="0" applyFont="1" applyBorder="1"/>
    <xf numFmtId="0" fontId="0" fillId="0" borderId="4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0" xfId="0" applyFont="1" applyAlignment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0" fillId="0" borderId="8" xfId="0" applyBorder="1"/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0" fillId="0" borderId="5" xfId="0" applyBorder="1" applyAlignment="1">
      <alignment horizontal="left"/>
    </xf>
    <xf numFmtId="0" fontId="2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2</xdr:col>
      <xdr:colOff>2228850</xdr:colOff>
      <xdr:row>3</xdr:row>
      <xdr:rowOff>114300</xdr:rowOff>
    </xdr:to>
    <xdr:pic>
      <xdr:nvPicPr>
        <xdr:cNvPr id="2" name="1 Imagen" descr="C:\Users\Nomina 01\Desktop\LOGO EMBELLECI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0"/>
          <a:ext cx="40005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63"/>
  <sheetViews>
    <sheetView tabSelected="1" topLeftCell="A109" workbookViewId="0">
      <selection activeCell="A11" sqref="A11"/>
    </sheetView>
  </sheetViews>
  <sheetFormatPr baseColWidth="10" defaultRowHeight="15"/>
  <cols>
    <col min="1" max="1" width="4.5703125" customWidth="1"/>
    <col min="2" max="2" width="27.5703125" customWidth="1"/>
    <col min="3" max="3" width="36.5703125" customWidth="1"/>
    <col min="4" max="4" width="15.140625" customWidth="1"/>
    <col min="5" max="5" width="12.42578125" customWidth="1"/>
    <col min="6" max="7" width="14.5703125" customWidth="1"/>
    <col min="8" max="8" width="18.7109375" hidden="1" customWidth="1"/>
    <col min="9" max="9" width="11" customWidth="1"/>
    <col min="10" max="10" width="12.140625" customWidth="1"/>
    <col min="11" max="11" width="13.28515625" customWidth="1"/>
    <col min="12" max="13" width="17" hidden="1" customWidth="1"/>
    <col min="14" max="14" width="16.28515625" customWidth="1"/>
    <col min="15" max="15" width="14.7109375" customWidth="1"/>
    <col min="16" max="16" width="12.5703125" customWidth="1"/>
    <col min="17" max="17" width="12" customWidth="1"/>
    <col min="18" max="18" width="11.140625" customWidth="1"/>
    <col min="19" max="19" width="11.42578125" customWidth="1"/>
    <col min="20" max="20" width="11.5703125" customWidth="1"/>
    <col min="21" max="21" width="11.28515625" customWidth="1"/>
    <col min="22" max="22" width="10" customWidth="1"/>
    <col min="23" max="23" width="14.140625" customWidth="1"/>
    <col min="24" max="24" width="17" customWidth="1"/>
    <col min="25" max="25" width="4.5703125" customWidth="1"/>
    <col min="26" max="27" width="17" customWidth="1"/>
  </cols>
  <sheetData>
    <row r="1" spans="1:27" ht="24.75" customHeight="1"/>
    <row r="2" spans="1:27" ht="25.5" customHeight="1"/>
    <row r="3" spans="1:27" ht="23.25" customHeight="1">
      <c r="D3" s="36" t="s">
        <v>205</v>
      </c>
    </row>
    <row r="4" spans="1:27" ht="24.75" customHeight="1"/>
    <row r="6" spans="1:27" ht="20.25" customHeight="1">
      <c r="A6" s="9"/>
      <c r="B6" s="45"/>
      <c r="C6" s="31"/>
      <c r="D6" s="33"/>
      <c r="E6" s="32"/>
      <c r="F6" s="29"/>
      <c r="G6" s="29"/>
      <c r="H6" s="16"/>
      <c r="I6" s="17"/>
      <c r="J6" s="15"/>
      <c r="K6" s="16"/>
      <c r="L6" s="17"/>
      <c r="M6" s="17"/>
      <c r="N6" s="18"/>
      <c r="O6" s="34" t="s">
        <v>199</v>
      </c>
      <c r="P6" s="16"/>
      <c r="Q6" s="17"/>
      <c r="R6" s="16"/>
      <c r="S6" s="17"/>
      <c r="T6" s="35" t="s">
        <v>200</v>
      </c>
      <c r="U6" s="19"/>
    </row>
    <row r="7" spans="1:27" ht="45">
      <c r="A7" s="9"/>
      <c r="B7" s="45"/>
      <c r="C7" s="27"/>
      <c r="D7" s="28"/>
      <c r="E7" s="29"/>
      <c r="F7" s="29"/>
      <c r="G7" s="29"/>
      <c r="H7" s="29"/>
      <c r="I7" s="30"/>
      <c r="J7" s="48" t="s">
        <v>201</v>
      </c>
      <c r="K7" s="49"/>
      <c r="L7" s="20" t="s">
        <v>202</v>
      </c>
      <c r="M7" s="21" t="s">
        <v>203</v>
      </c>
      <c r="N7" s="22" t="s">
        <v>196</v>
      </c>
      <c r="O7" s="26"/>
      <c r="P7" s="24" t="s">
        <v>197</v>
      </c>
      <c r="Q7" s="23" t="s">
        <v>204</v>
      </c>
      <c r="R7" s="25"/>
      <c r="S7" s="17"/>
      <c r="T7" s="9"/>
      <c r="U7" s="9"/>
    </row>
    <row r="8" spans="1:27">
      <c r="A8" s="9"/>
      <c r="H8" s="3" t="s">
        <v>184</v>
      </c>
      <c r="I8" s="3"/>
      <c r="J8" s="3"/>
      <c r="K8" s="3" t="s">
        <v>186</v>
      </c>
      <c r="L8" s="3"/>
      <c r="M8" s="3"/>
      <c r="N8" s="3"/>
      <c r="O8" s="3"/>
      <c r="P8" s="3"/>
      <c r="Q8" s="3"/>
    </row>
    <row r="9" spans="1:27" ht="30">
      <c r="A9" s="9"/>
      <c r="B9" s="46" t="s">
        <v>154</v>
      </c>
      <c r="C9" s="37" t="s">
        <v>153</v>
      </c>
      <c r="D9" s="37" t="s">
        <v>157</v>
      </c>
      <c r="E9" s="38" t="s">
        <v>155</v>
      </c>
      <c r="F9" s="38" t="s">
        <v>193</v>
      </c>
      <c r="G9" s="38" t="s">
        <v>194</v>
      </c>
      <c r="H9" s="38" t="s">
        <v>182</v>
      </c>
      <c r="I9" s="38" t="s">
        <v>195</v>
      </c>
      <c r="J9" s="38" t="s">
        <v>183</v>
      </c>
      <c r="K9" s="38" t="s">
        <v>185</v>
      </c>
      <c r="L9" s="38" t="s">
        <v>187</v>
      </c>
      <c r="M9" s="38" t="s">
        <v>189</v>
      </c>
      <c r="N9" s="38" t="s">
        <v>187</v>
      </c>
      <c r="O9" s="38" t="s">
        <v>189</v>
      </c>
      <c r="P9" s="39" t="s">
        <v>190</v>
      </c>
      <c r="Q9" s="39" t="s">
        <v>188</v>
      </c>
      <c r="R9" s="37" t="s">
        <v>191</v>
      </c>
      <c r="S9" s="37" t="s">
        <v>192</v>
      </c>
      <c r="T9" s="38" t="s">
        <v>156</v>
      </c>
      <c r="U9" s="37" t="s">
        <v>198</v>
      </c>
    </row>
    <row r="10" spans="1:27">
      <c r="A10" s="9"/>
      <c r="B10" s="1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7">
      <c r="A11" s="9">
        <v>1</v>
      </c>
      <c r="B11" s="47" t="s">
        <v>1</v>
      </c>
      <c r="C11" s="9" t="s">
        <v>158</v>
      </c>
      <c r="D11" s="9" t="s">
        <v>2</v>
      </c>
      <c r="E11" s="10">
        <v>8411.67</v>
      </c>
      <c r="F11" s="10"/>
      <c r="G11" s="11">
        <v>25</v>
      </c>
      <c r="H11" s="10"/>
      <c r="I11" s="10">
        <f t="shared" ref="I11:I21" si="0">E11*2.87%</f>
        <v>241.414929</v>
      </c>
      <c r="J11" s="10">
        <f t="shared" ref="J11:J21" si="1">E11*7.1%</f>
        <v>597.22856999999999</v>
      </c>
      <c r="K11" s="10">
        <f>E11*1.3%</f>
        <v>109.35171000000001</v>
      </c>
      <c r="L11" s="10">
        <f>E11*3.04%</f>
        <v>255.71476799999999</v>
      </c>
      <c r="M11" s="10"/>
      <c r="N11" s="10">
        <f>E11*3.04%</f>
        <v>255.71476799999999</v>
      </c>
      <c r="O11" s="10">
        <v>596.39</v>
      </c>
      <c r="P11" s="10"/>
      <c r="Q11" s="10">
        <f>I11+N11</f>
        <v>497.12969699999996</v>
      </c>
      <c r="R11" s="10">
        <v>522.12</v>
      </c>
      <c r="S11" s="10">
        <v>597.23</v>
      </c>
      <c r="T11" s="10">
        <v>7889.55</v>
      </c>
      <c r="U11" s="12" t="s">
        <v>0</v>
      </c>
      <c r="V11" s="1"/>
      <c r="W11" s="1"/>
      <c r="Z11" s="1"/>
      <c r="AA11" s="2"/>
    </row>
    <row r="12" spans="1:27" ht="30">
      <c r="A12" s="9">
        <v>2</v>
      </c>
      <c r="B12" s="47" t="s">
        <v>3</v>
      </c>
      <c r="C12" s="13" t="s">
        <v>159</v>
      </c>
      <c r="D12" s="9" t="s">
        <v>4</v>
      </c>
      <c r="E12" s="10">
        <v>15000</v>
      </c>
      <c r="F12" s="10"/>
      <c r="G12" s="11">
        <v>25</v>
      </c>
      <c r="H12" s="10"/>
      <c r="I12" s="10">
        <f t="shared" si="0"/>
        <v>430.5</v>
      </c>
      <c r="J12" s="10">
        <f t="shared" si="1"/>
        <v>1065</v>
      </c>
      <c r="K12" s="14">
        <v>195</v>
      </c>
      <c r="L12" s="10">
        <f>E12*3.04%</f>
        <v>456</v>
      </c>
      <c r="M12" s="10"/>
      <c r="N12" s="10">
        <f t="shared" ref="N12:N75" si="2">E12*3.04%</f>
        <v>456</v>
      </c>
      <c r="O12" s="10">
        <v>1063.5</v>
      </c>
      <c r="P12" s="10"/>
      <c r="Q12" s="10">
        <f t="shared" ref="Q12:Q75" si="3">I12+N12</f>
        <v>886.5</v>
      </c>
      <c r="R12" s="10">
        <v>911.5</v>
      </c>
      <c r="S12" s="10">
        <v>1065</v>
      </c>
      <c r="T12" s="10">
        <v>14088.5</v>
      </c>
      <c r="U12" s="12" t="s">
        <v>0</v>
      </c>
      <c r="V12" s="1"/>
      <c r="Z12" s="1"/>
      <c r="AA12" s="2"/>
    </row>
    <row r="13" spans="1:27">
      <c r="A13" s="9">
        <v>3</v>
      </c>
      <c r="B13" s="47" t="s">
        <v>5</v>
      </c>
      <c r="C13" s="13" t="s">
        <v>159</v>
      </c>
      <c r="D13" s="9" t="s">
        <v>2</v>
      </c>
      <c r="E13" s="10">
        <v>5117.5</v>
      </c>
      <c r="F13" s="10"/>
      <c r="G13" s="11">
        <v>25</v>
      </c>
      <c r="H13" s="10"/>
      <c r="I13" s="10">
        <f t="shared" si="0"/>
        <v>146.87225000000001</v>
      </c>
      <c r="J13" s="10">
        <f t="shared" si="1"/>
        <v>363.34249999999997</v>
      </c>
      <c r="K13" s="14">
        <v>66.53</v>
      </c>
      <c r="L13" s="10">
        <f>E13*3.04%</f>
        <v>155.572</v>
      </c>
      <c r="M13" s="10"/>
      <c r="N13" s="10">
        <f t="shared" si="2"/>
        <v>155.572</v>
      </c>
      <c r="O13" s="10">
        <v>362.83</v>
      </c>
      <c r="P13" s="10"/>
      <c r="Q13" s="10">
        <f t="shared" si="3"/>
        <v>302.44425000000001</v>
      </c>
      <c r="R13" s="10">
        <v>327.44</v>
      </c>
      <c r="S13" s="10">
        <v>363.34</v>
      </c>
      <c r="T13" s="10">
        <v>4790.0600000000004</v>
      </c>
      <c r="U13" s="12" t="s">
        <v>0</v>
      </c>
      <c r="V13" s="1"/>
      <c r="Z13" s="1"/>
      <c r="AA13" s="2"/>
    </row>
    <row r="14" spans="1:27">
      <c r="A14" s="9">
        <v>4</v>
      </c>
      <c r="B14" s="47" t="s">
        <v>6</v>
      </c>
      <c r="C14" s="13" t="s">
        <v>160</v>
      </c>
      <c r="D14" s="9" t="s">
        <v>2</v>
      </c>
      <c r="E14" s="10">
        <v>7617.5</v>
      </c>
      <c r="F14" s="10"/>
      <c r="G14" s="11">
        <v>25</v>
      </c>
      <c r="H14" s="10"/>
      <c r="I14" s="10">
        <f t="shared" si="0"/>
        <v>218.62225000000001</v>
      </c>
      <c r="J14" s="10">
        <f t="shared" si="1"/>
        <v>540.84249999999997</v>
      </c>
      <c r="K14" s="14">
        <v>99.03</v>
      </c>
      <c r="L14" s="10">
        <f>E14*3.04%</f>
        <v>231.572</v>
      </c>
      <c r="M14" s="10"/>
      <c r="N14" s="10">
        <f t="shared" si="2"/>
        <v>231.572</v>
      </c>
      <c r="O14" s="10">
        <v>540.08000000000004</v>
      </c>
      <c r="P14" s="10"/>
      <c r="Q14" s="10">
        <f t="shared" si="3"/>
        <v>450.19425000000001</v>
      </c>
      <c r="R14" s="10">
        <v>475.19</v>
      </c>
      <c r="S14" s="10">
        <v>540.84</v>
      </c>
      <c r="T14" s="10">
        <v>7142.31</v>
      </c>
      <c r="U14" s="12" t="s">
        <v>0</v>
      </c>
      <c r="V14" s="1"/>
      <c r="Z14" s="1"/>
      <c r="AA14" s="2"/>
    </row>
    <row r="15" spans="1:27">
      <c r="A15" s="9">
        <v>5</v>
      </c>
      <c r="B15" s="47" t="s">
        <v>7</v>
      </c>
      <c r="C15" s="13" t="s">
        <v>158</v>
      </c>
      <c r="D15" s="9" t="s">
        <v>8</v>
      </c>
      <c r="E15" s="10">
        <v>6946.35</v>
      </c>
      <c r="F15" s="10"/>
      <c r="G15" s="11">
        <v>25</v>
      </c>
      <c r="H15" s="10"/>
      <c r="I15" s="10">
        <f t="shared" si="0"/>
        <v>199.36024500000002</v>
      </c>
      <c r="J15" s="10">
        <f t="shared" si="1"/>
        <v>493.19084999999995</v>
      </c>
      <c r="K15" s="14">
        <v>90.3</v>
      </c>
      <c r="L15" s="10">
        <f t="shared" ref="L15" si="4">E15*3.4%</f>
        <v>236.17590000000004</v>
      </c>
      <c r="M15" s="10"/>
      <c r="N15" s="10">
        <f t="shared" si="2"/>
        <v>211.16904000000002</v>
      </c>
      <c r="O15" s="10">
        <v>492.5</v>
      </c>
      <c r="P15" s="10"/>
      <c r="Q15" s="10">
        <f t="shared" si="3"/>
        <v>410.52928500000007</v>
      </c>
      <c r="R15" s="10">
        <v>435.53</v>
      </c>
      <c r="S15" s="10">
        <v>493.19</v>
      </c>
      <c r="T15" s="10">
        <v>6510.82</v>
      </c>
      <c r="U15" s="12" t="s">
        <v>0</v>
      </c>
      <c r="V15" s="1"/>
      <c r="Z15" s="1"/>
      <c r="AA15" s="2"/>
    </row>
    <row r="16" spans="1:27">
      <c r="A16" s="9">
        <v>6</v>
      </c>
      <c r="B16" s="47" t="s">
        <v>9</v>
      </c>
      <c r="C16" s="13" t="s">
        <v>161</v>
      </c>
      <c r="D16" s="9" t="s">
        <v>10</v>
      </c>
      <c r="E16" s="10">
        <v>9500</v>
      </c>
      <c r="F16" s="10"/>
      <c r="G16" s="11">
        <v>25</v>
      </c>
      <c r="H16" s="10"/>
      <c r="I16" s="10">
        <f t="shared" si="0"/>
        <v>272.64999999999998</v>
      </c>
      <c r="J16" s="10">
        <f t="shared" si="1"/>
        <v>674.49999999999989</v>
      </c>
      <c r="K16" s="14">
        <v>123.5</v>
      </c>
      <c r="L16" s="10">
        <f t="shared" ref="L16" si="5">J16*3.4%</f>
        <v>22.932999999999996</v>
      </c>
      <c r="M16" s="10"/>
      <c r="N16" s="10">
        <f t="shared" si="2"/>
        <v>288.8</v>
      </c>
      <c r="O16" s="10">
        <v>673.55</v>
      </c>
      <c r="P16" s="10"/>
      <c r="Q16" s="10">
        <f t="shared" si="3"/>
        <v>561.45000000000005</v>
      </c>
      <c r="R16" s="10">
        <v>586.45000000000005</v>
      </c>
      <c r="S16" s="10">
        <v>674.5</v>
      </c>
      <c r="T16" s="10">
        <v>8913.5499999999993</v>
      </c>
      <c r="U16" s="12" t="s">
        <v>0</v>
      </c>
      <c r="V16" s="1"/>
      <c r="Z16" s="1"/>
      <c r="AA16" s="2"/>
    </row>
    <row r="17" spans="1:27">
      <c r="A17" s="9">
        <v>7</v>
      </c>
      <c r="B17" s="47" t="s">
        <v>11</v>
      </c>
      <c r="C17" s="13" t="s">
        <v>161</v>
      </c>
      <c r="D17" s="9" t="s">
        <v>4</v>
      </c>
      <c r="E17" s="10">
        <v>14000</v>
      </c>
      <c r="F17" s="10"/>
      <c r="G17" s="11">
        <v>25</v>
      </c>
      <c r="H17" s="10"/>
      <c r="I17" s="10">
        <f t="shared" si="0"/>
        <v>401.8</v>
      </c>
      <c r="J17" s="10">
        <f t="shared" si="1"/>
        <v>993.99999999999989</v>
      </c>
      <c r="K17" s="14">
        <v>182</v>
      </c>
      <c r="L17" s="10">
        <f t="shared" ref="L17" si="6">E17*3.4%</f>
        <v>476.00000000000006</v>
      </c>
      <c r="M17" s="10"/>
      <c r="N17" s="10">
        <f t="shared" si="2"/>
        <v>425.6</v>
      </c>
      <c r="O17" s="10">
        <v>992.6</v>
      </c>
      <c r="P17" s="10"/>
      <c r="Q17" s="10">
        <f t="shared" si="3"/>
        <v>827.40000000000009</v>
      </c>
      <c r="R17" s="10">
        <v>852.4</v>
      </c>
      <c r="S17" s="10">
        <v>994</v>
      </c>
      <c r="T17" s="10">
        <v>13147.6</v>
      </c>
      <c r="U17" s="12" t="s">
        <v>0</v>
      </c>
      <c r="V17" s="1"/>
      <c r="Z17" s="1"/>
      <c r="AA17" s="2"/>
    </row>
    <row r="18" spans="1:27">
      <c r="A18" s="9">
        <v>8</v>
      </c>
      <c r="B18" s="47" t="s">
        <v>12</v>
      </c>
      <c r="C18" s="13" t="s">
        <v>159</v>
      </c>
      <c r="D18" s="9" t="s">
        <v>13</v>
      </c>
      <c r="E18" s="10">
        <v>16000</v>
      </c>
      <c r="F18" s="10"/>
      <c r="G18" s="11">
        <v>25</v>
      </c>
      <c r="H18" s="10"/>
      <c r="I18" s="10">
        <f t="shared" si="0"/>
        <v>459.2</v>
      </c>
      <c r="J18" s="10">
        <f t="shared" si="1"/>
        <v>1136</v>
      </c>
      <c r="K18" s="14">
        <v>208</v>
      </c>
      <c r="L18" s="10">
        <f t="shared" ref="L18" si="7">J18*3.4%</f>
        <v>38.624000000000002</v>
      </c>
      <c r="M18" s="10"/>
      <c r="N18" s="10">
        <f t="shared" si="2"/>
        <v>486.4</v>
      </c>
      <c r="O18" s="10">
        <v>1134.4000000000001</v>
      </c>
      <c r="P18" s="10"/>
      <c r="Q18" s="10">
        <f t="shared" si="3"/>
        <v>945.59999999999991</v>
      </c>
      <c r="R18" s="10">
        <v>970.6</v>
      </c>
      <c r="S18" s="10">
        <v>1136</v>
      </c>
      <c r="T18" s="10">
        <v>15029.4</v>
      </c>
      <c r="U18" s="12" t="s">
        <v>0</v>
      </c>
      <c r="V18" s="1"/>
      <c r="Z18" s="1"/>
      <c r="AA18" s="2"/>
    </row>
    <row r="19" spans="1:27" ht="30">
      <c r="A19" s="9">
        <v>9</v>
      </c>
      <c r="B19" s="47" t="s">
        <v>14</v>
      </c>
      <c r="C19" s="13" t="s">
        <v>162</v>
      </c>
      <c r="D19" s="9" t="s">
        <v>2</v>
      </c>
      <c r="E19" s="10">
        <v>8117.5</v>
      </c>
      <c r="F19" s="10"/>
      <c r="G19" s="11">
        <v>25</v>
      </c>
      <c r="H19" s="10"/>
      <c r="I19" s="10">
        <f t="shared" si="0"/>
        <v>232.97225</v>
      </c>
      <c r="J19" s="10">
        <f t="shared" si="1"/>
        <v>576.34249999999997</v>
      </c>
      <c r="K19" s="14">
        <v>105.53</v>
      </c>
      <c r="L19" s="10">
        <f t="shared" ref="L19" si="8">E19*3.4%</f>
        <v>275.995</v>
      </c>
      <c r="M19" s="10"/>
      <c r="N19" s="10">
        <f t="shared" si="2"/>
        <v>246.77199999999999</v>
      </c>
      <c r="O19" s="10">
        <v>575.53</v>
      </c>
      <c r="P19" s="10"/>
      <c r="Q19" s="10">
        <f t="shared" si="3"/>
        <v>479.74424999999997</v>
      </c>
      <c r="R19" s="10">
        <v>504.74</v>
      </c>
      <c r="S19" s="10">
        <v>576.34</v>
      </c>
      <c r="T19" s="10">
        <v>7612.76</v>
      </c>
      <c r="U19" s="12" t="s">
        <v>0</v>
      </c>
      <c r="V19" s="1"/>
      <c r="Z19" s="1"/>
      <c r="AA19" s="2"/>
    </row>
    <row r="20" spans="1:27">
      <c r="A20" s="9">
        <v>10</v>
      </c>
      <c r="B20" s="47" t="s">
        <v>15</v>
      </c>
      <c r="C20" s="13" t="s">
        <v>163</v>
      </c>
      <c r="D20" s="9" t="s">
        <v>8</v>
      </c>
      <c r="E20" s="10">
        <v>8926.08</v>
      </c>
      <c r="F20" s="10"/>
      <c r="G20" s="11">
        <v>25</v>
      </c>
      <c r="H20" s="10"/>
      <c r="I20" s="10">
        <f t="shared" si="0"/>
        <v>256.178496</v>
      </c>
      <c r="J20" s="10">
        <f t="shared" si="1"/>
        <v>633.75167999999996</v>
      </c>
      <c r="K20" s="14">
        <v>116.04</v>
      </c>
      <c r="L20" s="10">
        <f t="shared" ref="L20" si="9">J20*3.4%</f>
        <v>21.54755712</v>
      </c>
      <c r="M20" s="10"/>
      <c r="N20" s="10">
        <f t="shared" si="2"/>
        <v>271.35283199999998</v>
      </c>
      <c r="O20" s="10">
        <v>632.86</v>
      </c>
      <c r="P20" s="10"/>
      <c r="Q20" s="10">
        <f t="shared" si="3"/>
        <v>527.53132800000003</v>
      </c>
      <c r="R20" s="10">
        <v>552.53</v>
      </c>
      <c r="S20" s="10">
        <v>633.75</v>
      </c>
      <c r="T20" s="10">
        <v>8373.5499999999993</v>
      </c>
      <c r="U20" s="12" t="s">
        <v>0</v>
      </c>
      <c r="V20" s="1"/>
      <c r="Z20" s="1"/>
      <c r="AA20" s="2"/>
    </row>
    <row r="21" spans="1:27">
      <c r="A21" s="9">
        <v>11</v>
      </c>
      <c r="B21" s="47" t="s">
        <v>16</v>
      </c>
      <c r="C21" s="13" t="s">
        <v>164</v>
      </c>
      <c r="D21" s="9" t="s">
        <v>2</v>
      </c>
      <c r="E21" s="10">
        <v>7617.5</v>
      </c>
      <c r="F21" s="10"/>
      <c r="G21" s="11">
        <v>25</v>
      </c>
      <c r="H21" s="10"/>
      <c r="I21" s="10">
        <f t="shared" si="0"/>
        <v>218.62225000000001</v>
      </c>
      <c r="J21" s="10">
        <f t="shared" si="1"/>
        <v>540.84249999999997</v>
      </c>
      <c r="K21" s="14">
        <v>99.03</v>
      </c>
      <c r="L21" s="10">
        <f t="shared" ref="L21" si="10">E21*3.4%</f>
        <v>258.995</v>
      </c>
      <c r="M21" s="10"/>
      <c r="N21" s="10">
        <f t="shared" si="2"/>
        <v>231.572</v>
      </c>
      <c r="O21" s="10">
        <v>540.08000000000004</v>
      </c>
      <c r="P21" s="10"/>
      <c r="Q21" s="10">
        <f t="shared" si="3"/>
        <v>450.19425000000001</v>
      </c>
      <c r="R21" s="10">
        <v>475.19</v>
      </c>
      <c r="S21" s="10">
        <v>540.84</v>
      </c>
      <c r="T21" s="10">
        <v>7142.31</v>
      </c>
      <c r="U21" s="12" t="s">
        <v>0</v>
      </c>
      <c r="V21" s="1"/>
      <c r="Z21" s="1"/>
      <c r="AA21" s="2"/>
    </row>
    <row r="22" spans="1:27">
      <c r="A22" s="9">
        <v>12</v>
      </c>
      <c r="B22" s="47" t="s">
        <v>17</v>
      </c>
      <c r="C22" s="13" t="s">
        <v>158</v>
      </c>
      <c r="D22" s="9" t="s">
        <v>2</v>
      </c>
      <c r="E22" s="10">
        <v>7617.5</v>
      </c>
      <c r="F22" s="10"/>
      <c r="G22" s="11">
        <v>25</v>
      </c>
      <c r="H22" s="10"/>
      <c r="I22" s="10">
        <f t="shared" ref="I22:I75" si="11">E22*2.87%</f>
        <v>218.62225000000001</v>
      </c>
      <c r="J22" s="10">
        <f t="shared" ref="J22:J75" si="12">E22*7.1%</f>
        <v>540.84249999999997</v>
      </c>
      <c r="K22" s="14">
        <v>99.03</v>
      </c>
      <c r="L22" s="10">
        <f t="shared" ref="L22" si="13">J22*3.4%</f>
        <v>18.388645</v>
      </c>
      <c r="M22" s="10"/>
      <c r="N22" s="10">
        <f t="shared" si="2"/>
        <v>231.572</v>
      </c>
      <c r="O22" s="10">
        <v>540.08000000000004</v>
      </c>
      <c r="P22" s="10"/>
      <c r="Q22" s="10">
        <f t="shared" si="3"/>
        <v>450.19425000000001</v>
      </c>
      <c r="R22" s="10">
        <v>475.19</v>
      </c>
      <c r="S22" s="10">
        <v>540.84</v>
      </c>
      <c r="T22" s="10">
        <v>7142.31</v>
      </c>
      <c r="U22" s="12" t="s">
        <v>0</v>
      </c>
      <c r="V22" s="1"/>
      <c r="Z22" s="1"/>
      <c r="AA22" s="2"/>
    </row>
    <row r="23" spans="1:27">
      <c r="A23" s="9">
        <v>13</v>
      </c>
      <c r="B23" s="47" t="s">
        <v>18</v>
      </c>
      <c r="C23" s="13" t="s">
        <v>158</v>
      </c>
      <c r="D23" s="9" t="s">
        <v>2</v>
      </c>
      <c r="E23" s="10">
        <v>8117.5</v>
      </c>
      <c r="F23" s="10"/>
      <c r="G23" s="11">
        <v>25</v>
      </c>
      <c r="H23" s="10"/>
      <c r="I23" s="10">
        <f>E23*2.87%</f>
        <v>232.97225</v>
      </c>
      <c r="J23" s="10">
        <f t="shared" si="12"/>
        <v>576.34249999999997</v>
      </c>
      <c r="K23" s="14">
        <v>105.53</v>
      </c>
      <c r="L23" s="10">
        <f t="shared" ref="L23" si="14">E23*3.4%</f>
        <v>275.995</v>
      </c>
      <c r="M23" s="10"/>
      <c r="N23" s="10">
        <f t="shared" si="2"/>
        <v>246.77199999999999</v>
      </c>
      <c r="O23" s="10">
        <v>575.53</v>
      </c>
      <c r="P23" s="10"/>
      <c r="Q23" s="10">
        <f t="shared" si="3"/>
        <v>479.74424999999997</v>
      </c>
      <c r="R23" s="10">
        <v>504.74</v>
      </c>
      <c r="S23" s="10">
        <v>576.34</v>
      </c>
      <c r="T23" s="10">
        <v>7612.76</v>
      </c>
      <c r="U23" s="12" t="s">
        <v>0</v>
      </c>
      <c r="V23" s="1"/>
      <c r="Z23" s="1"/>
      <c r="AA23" s="2"/>
    </row>
    <row r="24" spans="1:27">
      <c r="A24" s="9">
        <v>14</v>
      </c>
      <c r="B24" s="47" t="s">
        <v>19</v>
      </c>
      <c r="C24" s="13" t="s">
        <v>158</v>
      </c>
      <c r="D24" s="9" t="s">
        <v>2</v>
      </c>
      <c r="E24" s="10">
        <v>8117.5</v>
      </c>
      <c r="F24" s="10"/>
      <c r="G24" s="11">
        <v>25</v>
      </c>
      <c r="H24" s="10"/>
      <c r="I24" s="10">
        <f t="shared" si="11"/>
        <v>232.97225</v>
      </c>
      <c r="J24" s="10">
        <f t="shared" si="12"/>
        <v>576.34249999999997</v>
      </c>
      <c r="K24" s="14">
        <v>105.53</v>
      </c>
      <c r="L24" s="10">
        <f t="shared" ref="L24" si="15">J24*3.4%</f>
        <v>19.595645000000001</v>
      </c>
      <c r="M24" s="10"/>
      <c r="N24" s="10">
        <f t="shared" si="2"/>
        <v>246.77199999999999</v>
      </c>
      <c r="O24" s="10">
        <v>575.53</v>
      </c>
      <c r="P24" s="10"/>
      <c r="Q24" s="10">
        <f t="shared" si="3"/>
        <v>479.74424999999997</v>
      </c>
      <c r="R24" s="10">
        <v>504.74</v>
      </c>
      <c r="S24" s="10">
        <v>576.34</v>
      </c>
      <c r="T24" s="10">
        <v>7612.76</v>
      </c>
      <c r="U24" s="12" t="s">
        <v>0</v>
      </c>
      <c r="V24" s="1"/>
      <c r="Z24" s="1"/>
      <c r="AA24" s="2"/>
    </row>
    <row r="25" spans="1:27">
      <c r="A25" s="9">
        <v>15</v>
      </c>
      <c r="B25" s="47" t="s">
        <v>20</v>
      </c>
      <c r="C25" s="13" t="s">
        <v>158</v>
      </c>
      <c r="D25" s="9" t="s">
        <v>13</v>
      </c>
      <c r="E25" s="10">
        <v>14993.63</v>
      </c>
      <c r="F25" s="10"/>
      <c r="G25" s="11">
        <v>25</v>
      </c>
      <c r="H25" s="10"/>
      <c r="I25" s="10">
        <f>E25*2.87%</f>
        <v>430.31718099999995</v>
      </c>
      <c r="J25" s="10">
        <f>E25*7.1%</f>
        <v>1064.5477299999998</v>
      </c>
      <c r="K25" s="14">
        <v>194.92</v>
      </c>
      <c r="L25" s="10">
        <f t="shared" ref="L25" si="16">E25*3.4%</f>
        <v>509.78342000000004</v>
      </c>
      <c r="M25" s="10"/>
      <c r="N25" s="10">
        <f t="shared" si="2"/>
        <v>455.80635199999995</v>
      </c>
      <c r="O25" s="10">
        <v>1063.05</v>
      </c>
      <c r="P25" s="10"/>
      <c r="Q25" s="10">
        <f t="shared" si="3"/>
        <v>886.12353299999995</v>
      </c>
      <c r="R25" s="10">
        <v>911.13</v>
      </c>
      <c r="S25" s="10">
        <v>1064.55</v>
      </c>
      <c r="T25" s="10">
        <v>14082.5</v>
      </c>
      <c r="U25" s="12" t="s">
        <v>0</v>
      </c>
      <c r="V25" s="1"/>
      <c r="Z25" s="1"/>
      <c r="AA25" s="2"/>
    </row>
    <row r="26" spans="1:27" ht="30">
      <c r="A26" s="9">
        <v>16</v>
      </c>
      <c r="B26" s="47" t="s">
        <v>21</v>
      </c>
      <c r="C26" s="13" t="s">
        <v>159</v>
      </c>
      <c r="D26" s="9" t="s">
        <v>2</v>
      </c>
      <c r="E26" s="10">
        <v>8750</v>
      </c>
      <c r="F26" s="10"/>
      <c r="G26" s="11">
        <v>25</v>
      </c>
      <c r="H26" s="10"/>
      <c r="I26" s="10">
        <f>E26*2.87%</f>
        <v>251.125</v>
      </c>
      <c r="J26" s="10">
        <f>E26*7.1%</f>
        <v>621.25</v>
      </c>
      <c r="K26" s="14">
        <v>113.75</v>
      </c>
      <c r="L26" s="10">
        <f t="shared" ref="L26" si="17">J26*3.4%</f>
        <v>21.122500000000002</v>
      </c>
      <c r="M26" s="10"/>
      <c r="N26" s="10">
        <f t="shared" si="2"/>
        <v>266</v>
      </c>
      <c r="O26" s="10">
        <v>620.38</v>
      </c>
      <c r="P26" s="10"/>
      <c r="Q26" s="10">
        <f t="shared" si="3"/>
        <v>517.125</v>
      </c>
      <c r="R26" s="10">
        <v>542.13</v>
      </c>
      <c r="S26" s="10">
        <v>621.25</v>
      </c>
      <c r="T26" s="10">
        <v>8207.8700000000008</v>
      </c>
      <c r="U26" s="12" t="s">
        <v>0</v>
      </c>
      <c r="V26" s="1"/>
      <c r="Z26" s="1"/>
      <c r="AA26" s="2"/>
    </row>
    <row r="27" spans="1:27" ht="30">
      <c r="A27" s="9">
        <v>17</v>
      </c>
      <c r="B27" s="47" t="s">
        <v>22</v>
      </c>
      <c r="C27" s="13" t="s">
        <v>165</v>
      </c>
      <c r="D27" s="9" t="s">
        <v>23</v>
      </c>
      <c r="E27" s="10">
        <v>14547.68</v>
      </c>
      <c r="F27" s="10"/>
      <c r="G27" s="11">
        <v>25</v>
      </c>
      <c r="H27" s="10"/>
      <c r="I27" s="10">
        <f>E27*2.87%</f>
        <v>417.518416</v>
      </c>
      <c r="J27" s="10">
        <f>E27*7.1%</f>
        <v>1032.88528</v>
      </c>
      <c r="K27" s="14">
        <v>189.12</v>
      </c>
      <c r="L27" s="10">
        <f t="shared" ref="L27" si="18">E27*3.4%</f>
        <v>494.62112000000002</v>
      </c>
      <c r="M27" s="10"/>
      <c r="N27" s="10">
        <f t="shared" si="2"/>
        <v>442.24947200000003</v>
      </c>
      <c r="O27" s="10">
        <v>1031.43</v>
      </c>
      <c r="P27" s="10"/>
      <c r="Q27" s="10">
        <f t="shared" si="3"/>
        <v>859.76788800000008</v>
      </c>
      <c r="R27" s="10">
        <v>884.77</v>
      </c>
      <c r="S27" s="10">
        <v>1032.8900000000001</v>
      </c>
      <c r="T27" s="10">
        <v>13662.91</v>
      </c>
      <c r="U27" s="12" t="s">
        <v>0</v>
      </c>
      <c r="V27" s="1"/>
      <c r="Z27" s="1"/>
      <c r="AA27" s="2"/>
    </row>
    <row r="28" spans="1:27">
      <c r="A28" s="9">
        <v>18</v>
      </c>
      <c r="B28" s="47" t="s">
        <v>24</v>
      </c>
      <c r="C28" s="13" t="s">
        <v>158</v>
      </c>
      <c r="D28" s="9" t="s">
        <v>2</v>
      </c>
      <c r="E28" s="10">
        <v>7500</v>
      </c>
      <c r="F28" s="10"/>
      <c r="G28" s="11">
        <v>25</v>
      </c>
      <c r="H28" s="10"/>
      <c r="I28" s="10">
        <f>E28*2.87%</f>
        <v>215.25</v>
      </c>
      <c r="J28" s="10">
        <f>E28*7.1%</f>
        <v>532.5</v>
      </c>
      <c r="K28" s="14">
        <v>97.5</v>
      </c>
      <c r="L28" s="10">
        <f t="shared" ref="L28" si="19">J28*3.4%</f>
        <v>18.105</v>
      </c>
      <c r="M28" s="10"/>
      <c r="N28" s="10">
        <f t="shared" si="2"/>
        <v>228</v>
      </c>
      <c r="O28" s="10">
        <v>531.75</v>
      </c>
      <c r="P28" s="10"/>
      <c r="Q28" s="10">
        <f t="shared" si="3"/>
        <v>443.25</v>
      </c>
      <c r="R28" s="10">
        <v>468.25</v>
      </c>
      <c r="S28" s="10">
        <v>532.5</v>
      </c>
      <c r="T28" s="10">
        <v>7031.75</v>
      </c>
      <c r="U28" s="12" t="s">
        <v>0</v>
      </c>
      <c r="V28" s="1"/>
      <c r="Z28" s="1"/>
      <c r="AA28" s="2"/>
    </row>
    <row r="29" spans="1:27">
      <c r="A29" s="9">
        <v>19</v>
      </c>
      <c r="B29" s="47" t="s">
        <v>25</v>
      </c>
      <c r="C29" s="13" t="s">
        <v>158</v>
      </c>
      <c r="D29" s="9" t="s">
        <v>13</v>
      </c>
      <c r="E29" s="10">
        <v>10849.24</v>
      </c>
      <c r="F29" s="10"/>
      <c r="G29" s="11">
        <v>25</v>
      </c>
      <c r="H29" s="10"/>
      <c r="I29" s="10">
        <f>E29*2.87%</f>
        <v>311.37318799999997</v>
      </c>
      <c r="J29" s="10">
        <f t="shared" si="12"/>
        <v>770.29603999999995</v>
      </c>
      <c r="K29" s="14">
        <v>141.04</v>
      </c>
      <c r="L29" s="10">
        <f t="shared" ref="L29" si="20">E29*3.4%</f>
        <v>368.87416000000002</v>
      </c>
      <c r="M29" s="10"/>
      <c r="N29" s="10">
        <f t="shared" si="2"/>
        <v>329.81689599999999</v>
      </c>
      <c r="O29" s="10">
        <v>769.21</v>
      </c>
      <c r="P29" s="10"/>
      <c r="Q29" s="10">
        <f t="shared" si="3"/>
        <v>641.19008399999996</v>
      </c>
      <c r="R29" s="10">
        <v>666.19</v>
      </c>
      <c r="S29" s="10">
        <v>770.3</v>
      </c>
      <c r="T29" s="10">
        <v>10183.049999999999</v>
      </c>
      <c r="U29" s="12" t="s">
        <v>0</v>
      </c>
      <c r="V29" s="1"/>
      <c r="Z29" s="1"/>
      <c r="AA29" s="2"/>
    </row>
    <row r="30" spans="1:27">
      <c r="A30" s="9">
        <v>20</v>
      </c>
      <c r="B30" s="47" t="s">
        <v>26</v>
      </c>
      <c r="C30" s="13" t="s">
        <v>166</v>
      </c>
      <c r="D30" s="9" t="s">
        <v>27</v>
      </c>
      <c r="E30" s="10">
        <v>9094.7999999999993</v>
      </c>
      <c r="F30" s="10"/>
      <c r="G30" s="11">
        <v>25</v>
      </c>
      <c r="H30" s="10"/>
      <c r="I30" s="10">
        <f t="shared" si="11"/>
        <v>261.02076</v>
      </c>
      <c r="J30" s="10">
        <f>E30*7.1%</f>
        <v>645.73079999999993</v>
      </c>
      <c r="K30" s="14">
        <v>118.23</v>
      </c>
      <c r="L30" s="10">
        <f t="shared" ref="L30" si="21">J30*3.4%</f>
        <v>21.9548472</v>
      </c>
      <c r="M30" s="10"/>
      <c r="N30" s="10">
        <f t="shared" si="2"/>
        <v>276.48192</v>
      </c>
      <c r="O30" s="10">
        <v>644.82000000000005</v>
      </c>
      <c r="P30" s="10"/>
      <c r="Q30" s="10">
        <f t="shared" si="3"/>
        <v>537.50268000000005</v>
      </c>
      <c r="R30" s="10">
        <v>562.5</v>
      </c>
      <c r="S30" s="10">
        <v>645.73</v>
      </c>
      <c r="T30" s="10">
        <v>8532.2999999999993</v>
      </c>
      <c r="U30" s="12" t="s">
        <v>0</v>
      </c>
      <c r="V30" s="1"/>
      <c r="Z30" s="1"/>
      <c r="AA30" s="2"/>
    </row>
    <row r="31" spans="1:27">
      <c r="A31" s="9">
        <v>21</v>
      </c>
      <c r="B31" s="47" t="s">
        <v>28</v>
      </c>
      <c r="C31" s="13" t="s">
        <v>158</v>
      </c>
      <c r="D31" s="9" t="s">
        <v>2</v>
      </c>
      <c r="E31" s="10">
        <v>5876.5</v>
      </c>
      <c r="F31" s="10"/>
      <c r="G31" s="11">
        <v>25</v>
      </c>
      <c r="H31" s="10"/>
      <c r="I31" s="10">
        <f>E31*2.87%</f>
        <v>168.65555000000001</v>
      </c>
      <c r="J31" s="10">
        <f>E32*7.1%</f>
        <v>363.34249999999997</v>
      </c>
      <c r="K31" s="14">
        <v>76.39</v>
      </c>
      <c r="L31" s="10">
        <f t="shared" ref="L31" si="22">E31*3.4%</f>
        <v>199.80100000000002</v>
      </c>
      <c r="M31" s="10"/>
      <c r="N31" s="10">
        <f t="shared" si="2"/>
        <v>178.6456</v>
      </c>
      <c r="O31" s="10">
        <v>416.64</v>
      </c>
      <c r="P31" s="10"/>
      <c r="Q31" s="10">
        <f t="shared" si="3"/>
        <v>347.30115000000001</v>
      </c>
      <c r="R31" s="10">
        <v>372.31</v>
      </c>
      <c r="S31" s="10">
        <v>417.23</v>
      </c>
      <c r="T31" s="10">
        <v>5504.19</v>
      </c>
      <c r="U31" s="12" t="s">
        <v>0</v>
      </c>
      <c r="V31" s="1"/>
      <c r="Z31" s="1"/>
      <c r="AA31" s="2"/>
    </row>
    <row r="32" spans="1:27">
      <c r="A32" s="9">
        <v>22</v>
      </c>
      <c r="B32" s="47" t="s">
        <v>29</v>
      </c>
      <c r="C32" s="13" t="s">
        <v>167</v>
      </c>
      <c r="D32" s="9" t="s">
        <v>2</v>
      </c>
      <c r="E32" s="10">
        <v>5117.5</v>
      </c>
      <c r="F32" s="10"/>
      <c r="G32" s="11">
        <v>25</v>
      </c>
      <c r="H32" s="10"/>
      <c r="I32" s="10">
        <f>E32*2.87%</f>
        <v>146.87225000000001</v>
      </c>
      <c r="J32" s="10">
        <f t="shared" si="12"/>
        <v>363.34249999999997</v>
      </c>
      <c r="K32" s="14">
        <v>66.53</v>
      </c>
      <c r="L32" s="10">
        <f t="shared" ref="L32" si="23">J32*3.4%</f>
        <v>12.353645</v>
      </c>
      <c r="M32" s="10"/>
      <c r="N32" s="10">
        <f t="shared" si="2"/>
        <v>155.572</v>
      </c>
      <c r="O32" s="10">
        <v>362.83</v>
      </c>
      <c r="P32" s="10"/>
      <c r="Q32" s="10">
        <f t="shared" si="3"/>
        <v>302.44425000000001</v>
      </c>
      <c r="R32" s="10">
        <v>327.44</v>
      </c>
      <c r="S32" s="10">
        <v>363.34</v>
      </c>
      <c r="T32" s="10">
        <v>4790.0600000000004</v>
      </c>
      <c r="U32" s="12" t="s">
        <v>0</v>
      </c>
      <c r="V32" s="1"/>
      <c r="Z32" s="1"/>
      <c r="AA32" s="2"/>
    </row>
    <row r="33" spans="1:27" ht="30">
      <c r="A33" s="9">
        <v>23</v>
      </c>
      <c r="B33" s="47" t="s">
        <v>30</v>
      </c>
      <c r="C33" s="13" t="s">
        <v>159</v>
      </c>
      <c r="D33" s="9" t="s">
        <v>2</v>
      </c>
      <c r="E33" s="10">
        <v>8731.73</v>
      </c>
      <c r="F33" s="10"/>
      <c r="G33" s="11">
        <v>25</v>
      </c>
      <c r="H33" s="10"/>
      <c r="I33" s="10">
        <f t="shared" si="11"/>
        <v>250.600651</v>
      </c>
      <c r="J33" s="10">
        <f t="shared" si="12"/>
        <v>619.95282999999995</v>
      </c>
      <c r="K33" s="14">
        <v>113.51</v>
      </c>
      <c r="L33" s="10">
        <f t="shared" ref="L33" si="24">E33*3.4%</f>
        <v>296.87882000000002</v>
      </c>
      <c r="M33" s="10"/>
      <c r="N33" s="10">
        <f t="shared" si="2"/>
        <v>265.444592</v>
      </c>
      <c r="O33" s="10">
        <v>619.08000000000004</v>
      </c>
      <c r="P33" s="10"/>
      <c r="Q33" s="10">
        <f t="shared" si="3"/>
        <v>516.04524300000003</v>
      </c>
      <c r="R33" s="10">
        <v>541.04</v>
      </c>
      <c r="S33" s="10">
        <v>619.95000000000005</v>
      </c>
      <c r="T33" s="10">
        <v>8190.69</v>
      </c>
      <c r="U33" s="12" t="s">
        <v>0</v>
      </c>
      <c r="V33" s="1"/>
      <c r="Z33" s="1"/>
      <c r="AA33" s="2"/>
    </row>
    <row r="34" spans="1:27">
      <c r="A34" s="9">
        <v>24</v>
      </c>
      <c r="B34" s="47" t="s">
        <v>31</v>
      </c>
      <c r="C34" s="13" t="s">
        <v>158</v>
      </c>
      <c r="D34" s="9" t="s">
        <v>2</v>
      </c>
      <c r="E34" s="10">
        <v>7617.5</v>
      </c>
      <c r="F34" s="10"/>
      <c r="G34" s="11">
        <v>25</v>
      </c>
      <c r="H34" s="10"/>
      <c r="I34" s="10">
        <f t="shared" si="11"/>
        <v>218.62225000000001</v>
      </c>
      <c r="J34" s="10">
        <f t="shared" si="12"/>
        <v>540.84249999999997</v>
      </c>
      <c r="K34" s="14">
        <v>99.03</v>
      </c>
      <c r="L34" s="10">
        <f t="shared" ref="L34" si="25">J34*3.4%</f>
        <v>18.388645</v>
      </c>
      <c r="M34" s="10"/>
      <c r="N34" s="10">
        <f t="shared" si="2"/>
        <v>231.572</v>
      </c>
      <c r="O34" s="10">
        <v>540.08000000000004</v>
      </c>
      <c r="P34" s="10"/>
      <c r="Q34" s="10">
        <f t="shared" si="3"/>
        <v>450.19425000000001</v>
      </c>
      <c r="R34" s="10">
        <v>475.19</v>
      </c>
      <c r="S34" s="10">
        <v>540.84</v>
      </c>
      <c r="T34" s="10">
        <v>7142.31</v>
      </c>
      <c r="U34" s="12" t="s">
        <v>0</v>
      </c>
      <c r="V34" s="1"/>
      <c r="Z34" s="1"/>
      <c r="AA34" s="2"/>
    </row>
    <row r="35" spans="1:27">
      <c r="A35" s="9">
        <v>25</v>
      </c>
      <c r="B35" s="47" t="s">
        <v>32</v>
      </c>
      <c r="C35" s="13" t="s">
        <v>158</v>
      </c>
      <c r="D35" s="9" t="s">
        <v>10</v>
      </c>
      <c r="E35" s="10">
        <v>9500</v>
      </c>
      <c r="F35" s="10"/>
      <c r="G35" s="11">
        <v>25</v>
      </c>
      <c r="H35" s="10"/>
      <c r="I35" s="10">
        <f t="shared" si="11"/>
        <v>272.64999999999998</v>
      </c>
      <c r="J35" s="10">
        <f t="shared" si="12"/>
        <v>674.49999999999989</v>
      </c>
      <c r="K35" s="14">
        <v>123.5</v>
      </c>
      <c r="L35" s="10">
        <f t="shared" ref="L35" si="26">E35*3.4%</f>
        <v>323</v>
      </c>
      <c r="M35" s="10"/>
      <c r="N35" s="10">
        <f t="shared" si="2"/>
        <v>288.8</v>
      </c>
      <c r="O35" s="10">
        <v>673.55</v>
      </c>
      <c r="P35" s="10"/>
      <c r="Q35" s="10">
        <f t="shared" si="3"/>
        <v>561.45000000000005</v>
      </c>
      <c r="R35" s="10">
        <v>586.45000000000005</v>
      </c>
      <c r="S35" s="10">
        <v>674.5</v>
      </c>
      <c r="T35" s="10">
        <v>8913.5499999999993</v>
      </c>
      <c r="U35" s="12" t="s">
        <v>0</v>
      </c>
      <c r="V35" s="1"/>
      <c r="Z35" s="1"/>
      <c r="AA35" s="2"/>
    </row>
    <row r="36" spans="1:27" ht="30">
      <c r="A36" s="9">
        <v>26</v>
      </c>
      <c r="B36" s="47" t="s">
        <v>33</v>
      </c>
      <c r="C36" s="13" t="s">
        <v>158</v>
      </c>
      <c r="D36" s="9" t="s">
        <v>13</v>
      </c>
      <c r="E36" s="10">
        <v>5117.5</v>
      </c>
      <c r="F36" s="10"/>
      <c r="G36" s="11">
        <v>25</v>
      </c>
      <c r="H36" s="10"/>
      <c r="I36" s="10">
        <f t="shared" si="11"/>
        <v>146.87225000000001</v>
      </c>
      <c r="J36" s="10">
        <f t="shared" si="12"/>
        <v>363.34249999999997</v>
      </c>
      <c r="K36" s="14">
        <v>66.53</v>
      </c>
      <c r="L36" s="10">
        <f t="shared" ref="L36" si="27">J36*3.4%</f>
        <v>12.353645</v>
      </c>
      <c r="M36" s="10"/>
      <c r="N36" s="10">
        <f t="shared" si="2"/>
        <v>155.572</v>
      </c>
      <c r="O36" s="10">
        <v>362.83</v>
      </c>
      <c r="P36" s="10"/>
      <c r="Q36" s="10">
        <f t="shared" si="3"/>
        <v>302.44425000000001</v>
      </c>
      <c r="R36" s="10">
        <v>327.44</v>
      </c>
      <c r="S36" s="10">
        <v>363.34</v>
      </c>
      <c r="T36" s="10">
        <v>4790.0600000000004</v>
      </c>
      <c r="U36" s="12" t="s">
        <v>0</v>
      </c>
      <c r="V36" s="1"/>
      <c r="Z36" s="1"/>
      <c r="AA36" s="2"/>
    </row>
    <row r="37" spans="1:27" ht="30">
      <c r="A37" s="9">
        <v>27</v>
      </c>
      <c r="B37" s="47" t="s">
        <v>34</v>
      </c>
      <c r="C37" s="13" t="s">
        <v>162</v>
      </c>
      <c r="D37" s="9" t="s">
        <v>2</v>
      </c>
      <c r="E37" s="10">
        <v>7617.5</v>
      </c>
      <c r="F37" s="10"/>
      <c r="G37" s="11">
        <v>25</v>
      </c>
      <c r="H37" s="10"/>
      <c r="I37" s="10">
        <f t="shared" si="11"/>
        <v>218.62225000000001</v>
      </c>
      <c r="J37" s="10">
        <f t="shared" si="12"/>
        <v>540.84249999999997</v>
      </c>
      <c r="K37" s="14">
        <v>99.03</v>
      </c>
      <c r="L37" s="10">
        <f t="shared" ref="L37" si="28">E37*3.4%</f>
        <v>258.995</v>
      </c>
      <c r="M37" s="10"/>
      <c r="N37" s="10">
        <f t="shared" si="2"/>
        <v>231.572</v>
      </c>
      <c r="O37" s="10">
        <v>540.08000000000004</v>
      </c>
      <c r="P37" s="10"/>
      <c r="Q37" s="10">
        <f t="shared" si="3"/>
        <v>450.19425000000001</v>
      </c>
      <c r="R37" s="10">
        <v>475.19</v>
      </c>
      <c r="S37" s="10">
        <v>540.84</v>
      </c>
      <c r="T37" s="10">
        <v>7142.31</v>
      </c>
      <c r="U37" s="12" t="s">
        <v>0</v>
      </c>
      <c r="V37" s="1"/>
      <c r="Z37" s="1"/>
      <c r="AA37" s="2"/>
    </row>
    <row r="38" spans="1:27">
      <c r="A38" s="9">
        <v>28</v>
      </c>
      <c r="B38" s="47" t="s">
        <v>35</v>
      </c>
      <c r="C38" s="13" t="s">
        <v>168</v>
      </c>
      <c r="D38" s="9" t="s">
        <v>2</v>
      </c>
      <c r="E38" s="10">
        <v>10000</v>
      </c>
      <c r="F38" s="10"/>
      <c r="G38" s="11">
        <v>25</v>
      </c>
      <c r="H38" s="10"/>
      <c r="I38" s="10">
        <f t="shared" si="11"/>
        <v>287</v>
      </c>
      <c r="J38" s="10">
        <f t="shared" si="12"/>
        <v>709.99999999999989</v>
      </c>
      <c r="K38" s="14">
        <v>130</v>
      </c>
      <c r="L38" s="10">
        <f t="shared" ref="L38" si="29">J38*3.4%</f>
        <v>24.139999999999997</v>
      </c>
      <c r="M38" s="10"/>
      <c r="N38" s="10">
        <f t="shared" si="2"/>
        <v>304</v>
      </c>
      <c r="O38" s="10">
        <v>709</v>
      </c>
      <c r="P38" s="10"/>
      <c r="Q38" s="10">
        <f t="shared" si="3"/>
        <v>591</v>
      </c>
      <c r="R38" s="10">
        <v>616</v>
      </c>
      <c r="S38" s="10">
        <v>710</v>
      </c>
      <c r="T38" s="10">
        <v>9384</v>
      </c>
      <c r="U38" s="12" t="s">
        <v>0</v>
      </c>
      <c r="V38" s="1"/>
      <c r="Z38" s="1"/>
      <c r="AA38" s="2"/>
    </row>
    <row r="39" spans="1:27" ht="30">
      <c r="A39" s="9">
        <v>29</v>
      </c>
      <c r="B39" s="47" t="s">
        <v>36</v>
      </c>
      <c r="C39" s="13" t="s">
        <v>158</v>
      </c>
      <c r="D39" s="9" t="s">
        <v>10</v>
      </c>
      <c r="E39" s="10">
        <v>12500</v>
      </c>
      <c r="F39" s="10"/>
      <c r="G39" s="11">
        <v>25</v>
      </c>
      <c r="H39" s="10"/>
      <c r="I39" s="10">
        <f t="shared" si="11"/>
        <v>358.75</v>
      </c>
      <c r="J39" s="10">
        <f t="shared" si="12"/>
        <v>887.49999999999989</v>
      </c>
      <c r="K39" s="14">
        <v>162.5</v>
      </c>
      <c r="L39" s="10">
        <f t="shared" ref="L39" si="30">E39*3.4%</f>
        <v>425.00000000000006</v>
      </c>
      <c r="M39" s="10"/>
      <c r="N39" s="10">
        <f t="shared" si="2"/>
        <v>380</v>
      </c>
      <c r="O39" s="10">
        <v>886.25</v>
      </c>
      <c r="P39" s="10"/>
      <c r="Q39" s="10">
        <f t="shared" si="3"/>
        <v>738.75</v>
      </c>
      <c r="R39" s="10">
        <v>763.75</v>
      </c>
      <c r="S39" s="10">
        <v>887.5</v>
      </c>
      <c r="T39" s="10">
        <v>11736.25</v>
      </c>
      <c r="U39" s="12" t="s">
        <v>0</v>
      </c>
      <c r="V39" s="1"/>
      <c r="Z39" s="1"/>
      <c r="AA39" s="2"/>
    </row>
    <row r="40" spans="1:27" ht="30">
      <c r="A40" s="9">
        <v>30</v>
      </c>
      <c r="B40" s="47" t="s">
        <v>37</v>
      </c>
      <c r="C40" s="13" t="s">
        <v>159</v>
      </c>
      <c r="D40" s="9" t="s">
        <v>4</v>
      </c>
      <c r="E40" s="10">
        <v>9500</v>
      </c>
      <c r="F40" s="10"/>
      <c r="G40" s="11">
        <v>25</v>
      </c>
      <c r="H40" s="10"/>
      <c r="I40" s="10">
        <f t="shared" si="11"/>
        <v>272.64999999999998</v>
      </c>
      <c r="J40" s="10">
        <f t="shared" si="12"/>
        <v>674.49999999999989</v>
      </c>
      <c r="K40" s="14">
        <v>123.5</v>
      </c>
      <c r="L40" s="10">
        <f t="shared" ref="L40" si="31">J40*3.4%</f>
        <v>22.932999999999996</v>
      </c>
      <c r="M40" s="10"/>
      <c r="N40" s="10">
        <f t="shared" si="2"/>
        <v>288.8</v>
      </c>
      <c r="O40" s="10">
        <v>673.55</v>
      </c>
      <c r="P40" s="10"/>
      <c r="Q40" s="10">
        <f t="shared" si="3"/>
        <v>561.45000000000005</v>
      </c>
      <c r="R40" s="10">
        <v>1618.07</v>
      </c>
      <c r="S40" s="10">
        <v>674.5</v>
      </c>
      <c r="T40" s="10">
        <v>7881.93</v>
      </c>
      <c r="U40" s="12" t="s">
        <v>0</v>
      </c>
      <c r="V40" s="1"/>
      <c r="Z40" s="1"/>
      <c r="AA40" s="2"/>
    </row>
    <row r="41" spans="1:27">
      <c r="A41" s="9">
        <v>31</v>
      </c>
      <c r="B41" s="47" t="s">
        <v>38</v>
      </c>
      <c r="C41" s="13" t="s">
        <v>158</v>
      </c>
      <c r="D41" s="9" t="s">
        <v>4</v>
      </c>
      <c r="E41" s="10">
        <v>10000</v>
      </c>
      <c r="F41" s="10"/>
      <c r="G41" s="11">
        <v>25</v>
      </c>
      <c r="H41" s="10"/>
      <c r="I41" s="10">
        <f t="shared" si="11"/>
        <v>287</v>
      </c>
      <c r="J41" s="10">
        <f t="shared" si="12"/>
        <v>709.99999999999989</v>
      </c>
      <c r="K41" s="14">
        <v>130</v>
      </c>
      <c r="L41" s="10">
        <f t="shared" ref="L41" si="32">E41*3.4%</f>
        <v>340</v>
      </c>
      <c r="M41" s="10"/>
      <c r="N41" s="10">
        <f t="shared" si="2"/>
        <v>304</v>
      </c>
      <c r="O41" s="10">
        <v>709</v>
      </c>
      <c r="P41" s="10"/>
      <c r="Q41" s="10">
        <f t="shared" si="3"/>
        <v>591</v>
      </c>
      <c r="R41" s="10">
        <v>616</v>
      </c>
      <c r="S41" s="10">
        <v>710</v>
      </c>
      <c r="T41" s="10">
        <v>9384</v>
      </c>
      <c r="U41" s="12" t="s">
        <v>0</v>
      </c>
      <c r="V41" s="1"/>
      <c r="Z41" s="1"/>
      <c r="AA41" s="2"/>
    </row>
    <row r="42" spans="1:27" ht="30">
      <c r="A42" s="9">
        <v>32</v>
      </c>
      <c r="B42" s="47" t="s">
        <v>39</v>
      </c>
      <c r="C42" s="13" t="s">
        <v>158</v>
      </c>
      <c r="D42" s="9" t="s">
        <v>2</v>
      </c>
      <c r="E42" s="10">
        <v>6107.59</v>
      </c>
      <c r="F42" s="10"/>
      <c r="G42" s="11">
        <v>25</v>
      </c>
      <c r="H42" s="10"/>
      <c r="I42" s="10">
        <f t="shared" si="11"/>
        <v>175.28783300000001</v>
      </c>
      <c r="J42" s="10">
        <f t="shared" si="12"/>
        <v>433.63888999999995</v>
      </c>
      <c r="K42" s="14">
        <v>79.400000000000006</v>
      </c>
      <c r="L42" s="10">
        <f t="shared" ref="L42" si="33">J42*3.4%</f>
        <v>14.743722259999998</v>
      </c>
      <c r="M42" s="10"/>
      <c r="N42" s="10">
        <f t="shared" si="2"/>
        <v>185.67073600000001</v>
      </c>
      <c r="O42" s="10">
        <v>433.03</v>
      </c>
      <c r="P42" s="10"/>
      <c r="Q42" s="10">
        <f t="shared" si="3"/>
        <v>360.95856900000001</v>
      </c>
      <c r="R42" s="10">
        <v>385.96</v>
      </c>
      <c r="S42" s="10">
        <v>433.64</v>
      </c>
      <c r="T42" s="10">
        <v>5721.63</v>
      </c>
      <c r="U42" s="12" t="s">
        <v>0</v>
      </c>
      <c r="V42" s="1"/>
      <c r="Z42" s="1"/>
      <c r="AA42" s="2"/>
    </row>
    <row r="43" spans="1:27">
      <c r="A43" s="9">
        <v>33</v>
      </c>
      <c r="B43" s="47" t="s">
        <v>40</v>
      </c>
      <c r="C43" s="13" t="s">
        <v>158</v>
      </c>
      <c r="D43" s="9" t="s">
        <v>8</v>
      </c>
      <c r="E43" s="10">
        <v>5117.5</v>
      </c>
      <c r="F43" s="10"/>
      <c r="G43" s="11">
        <v>25</v>
      </c>
      <c r="H43" s="10"/>
      <c r="I43" s="10">
        <f t="shared" si="11"/>
        <v>146.87225000000001</v>
      </c>
      <c r="J43" s="10">
        <f t="shared" si="12"/>
        <v>363.34249999999997</v>
      </c>
      <c r="K43" s="14">
        <v>66.53</v>
      </c>
      <c r="L43" s="10">
        <f t="shared" ref="L43" si="34">E43*3.4%</f>
        <v>173.995</v>
      </c>
      <c r="M43" s="10"/>
      <c r="N43" s="10">
        <f t="shared" si="2"/>
        <v>155.572</v>
      </c>
      <c r="O43" s="10">
        <v>362.83</v>
      </c>
      <c r="P43" s="10"/>
      <c r="Q43" s="10">
        <f t="shared" si="3"/>
        <v>302.44425000000001</v>
      </c>
      <c r="R43" s="10">
        <v>327.44</v>
      </c>
      <c r="S43" s="10">
        <v>363.34</v>
      </c>
      <c r="T43" s="10">
        <v>4790.0600000000004</v>
      </c>
      <c r="U43" s="12" t="s">
        <v>0</v>
      </c>
      <c r="V43" s="1"/>
      <c r="Z43" s="1"/>
      <c r="AA43" s="2"/>
    </row>
    <row r="44" spans="1:27">
      <c r="A44" s="9">
        <v>34</v>
      </c>
      <c r="B44" s="47" t="s">
        <v>41</v>
      </c>
      <c r="C44" s="13" t="s">
        <v>169</v>
      </c>
      <c r="D44" s="9" t="s">
        <v>2</v>
      </c>
      <c r="E44" s="10">
        <v>7617.5</v>
      </c>
      <c r="F44" s="10"/>
      <c r="G44" s="11">
        <v>25</v>
      </c>
      <c r="H44" s="10"/>
      <c r="I44" s="10">
        <f t="shared" si="11"/>
        <v>218.62225000000001</v>
      </c>
      <c r="J44" s="10">
        <f t="shared" si="12"/>
        <v>540.84249999999997</v>
      </c>
      <c r="K44" s="14">
        <v>99.03</v>
      </c>
      <c r="L44" s="10">
        <f t="shared" ref="L44" si="35">J44*3.4%</f>
        <v>18.388645</v>
      </c>
      <c r="M44" s="10"/>
      <c r="N44" s="10">
        <f t="shared" si="2"/>
        <v>231.572</v>
      </c>
      <c r="O44" s="10">
        <v>540.08000000000004</v>
      </c>
      <c r="P44" s="10"/>
      <c r="Q44" s="10">
        <f t="shared" si="3"/>
        <v>450.19425000000001</v>
      </c>
      <c r="R44" s="10">
        <v>475.19</v>
      </c>
      <c r="S44" s="10">
        <v>540.84</v>
      </c>
      <c r="T44" s="10">
        <v>7142.31</v>
      </c>
      <c r="U44" s="12" t="s">
        <v>0</v>
      </c>
      <c r="V44" s="1"/>
      <c r="Z44" s="1"/>
      <c r="AA44" s="2"/>
    </row>
    <row r="45" spans="1:27">
      <c r="A45" s="9">
        <v>35</v>
      </c>
      <c r="B45" s="47" t="s">
        <v>42</v>
      </c>
      <c r="C45" s="13" t="s">
        <v>158</v>
      </c>
      <c r="D45" s="9" t="s">
        <v>43</v>
      </c>
      <c r="E45" s="10">
        <v>10000</v>
      </c>
      <c r="F45" s="10"/>
      <c r="G45" s="11">
        <v>25</v>
      </c>
      <c r="H45" s="10"/>
      <c r="I45" s="10">
        <f t="shared" si="11"/>
        <v>287</v>
      </c>
      <c r="J45" s="10">
        <f t="shared" si="12"/>
        <v>709.99999999999989</v>
      </c>
      <c r="K45" s="14">
        <v>130</v>
      </c>
      <c r="L45" s="10">
        <f t="shared" ref="L45" si="36">E45*3.4%</f>
        <v>340</v>
      </c>
      <c r="M45" s="10"/>
      <c r="N45" s="10">
        <f t="shared" si="2"/>
        <v>304</v>
      </c>
      <c r="O45" s="10">
        <v>709</v>
      </c>
      <c r="P45" s="10"/>
      <c r="Q45" s="10">
        <f t="shared" si="3"/>
        <v>591</v>
      </c>
      <c r="R45" s="10">
        <v>616</v>
      </c>
      <c r="S45" s="10">
        <v>710</v>
      </c>
      <c r="T45" s="10">
        <v>9384</v>
      </c>
      <c r="U45" s="12" t="s">
        <v>0</v>
      </c>
      <c r="V45" s="1"/>
      <c r="Z45" s="1"/>
      <c r="AA45" s="2"/>
    </row>
    <row r="46" spans="1:27" ht="30">
      <c r="A46" s="9">
        <v>36</v>
      </c>
      <c r="B46" s="47" t="s">
        <v>44</v>
      </c>
      <c r="C46" s="13" t="s">
        <v>158</v>
      </c>
      <c r="D46" s="9" t="s">
        <v>2</v>
      </c>
      <c r="E46" s="10">
        <v>5117.5</v>
      </c>
      <c r="F46" s="10"/>
      <c r="G46" s="11">
        <v>25</v>
      </c>
      <c r="H46" s="10"/>
      <c r="I46" s="10">
        <f t="shared" si="11"/>
        <v>146.87225000000001</v>
      </c>
      <c r="J46" s="10">
        <f t="shared" si="12"/>
        <v>363.34249999999997</v>
      </c>
      <c r="K46" s="14">
        <v>66.53</v>
      </c>
      <c r="L46" s="10">
        <f t="shared" ref="L46" si="37">J46*3.4%</f>
        <v>12.353645</v>
      </c>
      <c r="M46" s="10"/>
      <c r="N46" s="10">
        <f t="shared" si="2"/>
        <v>155.572</v>
      </c>
      <c r="O46" s="10">
        <v>362.83</v>
      </c>
      <c r="P46" s="10"/>
      <c r="Q46" s="10">
        <f t="shared" si="3"/>
        <v>302.44425000000001</v>
      </c>
      <c r="R46" s="10">
        <v>327.44</v>
      </c>
      <c r="S46" s="10">
        <v>363.34</v>
      </c>
      <c r="T46" s="10">
        <v>4790.0600000000004</v>
      </c>
      <c r="U46" s="12" t="s">
        <v>0</v>
      </c>
      <c r="V46" s="1"/>
      <c r="Z46" s="1"/>
      <c r="AA46" s="2"/>
    </row>
    <row r="47" spans="1:27" ht="30">
      <c r="A47" s="9">
        <v>37</v>
      </c>
      <c r="B47" s="47" t="s">
        <v>45</v>
      </c>
      <c r="C47" s="13" t="s">
        <v>158</v>
      </c>
      <c r="D47" s="9" t="s">
        <v>2</v>
      </c>
      <c r="E47" s="10">
        <v>8117.5</v>
      </c>
      <c r="F47" s="10"/>
      <c r="G47" s="11">
        <v>25</v>
      </c>
      <c r="H47" s="10"/>
      <c r="I47" s="10">
        <f t="shared" si="11"/>
        <v>232.97225</v>
      </c>
      <c r="J47" s="10">
        <f t="shared" si="12"/>
        <v>576.34249999999997</v>
      </c>
      <c r="K47" s="14">
        <v>105.53</v>
      </c>
      <c r="L47" s="10">
        <f t="shared" ref="L47" si="38">E47*3.4%</f>
        <v>275.995</v>
      </c>
      <c r="M47" s="10"/>
      <c r="N47" s="10">
        <f t="shared" si="2"/>
        <v>246.77199999999999</v>
      </c>
      <c r="O47" s="10">
        <v>575.53</v>
      </c>
      <c r="P47" s="10"/>
      <c r="Q47" s="10">
        <f t="shared" si="3"/>
        <v>479.74424999999997</v>
      </c>
      <c r="R47" s="10">
        <v>504.74</v>
      </c>
      <c r="S47" s="10">
        <v>576.34</v>
      </c>
      <c r="T47" s="10">
        <v>7612.76</v>
      </c>
      <c r="U47" s="12" t="s">
        <v>0</v>
      </c>
      <c r="V47" s="1"/>
      <c r="Z47" s="1"/>
      <c r="AA47" s="2"/>
    </row>
    <row r="48" spans="1:27">
      <c r="A48" s="9">
        <v>38</v>
      </c>
      <c r="B48" s="47" t="s">
        <v>46</v>
      </c>
      <c r="C48" s="13" t="s">
        <v>158</v>
      </c>
      <c r="D48" s="9" t="s">
        <v>2</v>
      </c>
      <c r="E48" s="10">
        <v>8117.5</v>
      </c>
      <c r="F48" s="10"/>
      <c r="G48" s="11">
        <v>25</v>
      </c>
      <c r="H48" s="10"/>
      <c r="I48" s="10">
        <f t="shared" si="11"/>
        <v>232.97225</v>
      </c>
      <c r="J48" s="10">
        <f t="shared" si="12"/>
        <v>576.34249999999997</v>
      </c>
      <c r="K48" s="14">
        <v>105.53</v>
      </c>
      <c r="L48" s="10">
        <f t="shared" ref="L48" si="39">J48*3.4%</f>
        <v>19.595645000000001</v>
      </c>
      <c r="M48" s="10"/>
      <c r="N48" s="10">
        <f t="shared" si="2"/>
        <v>246.77199999999999</v>
      </c>
      <c r="O48" s="10">
        <v>575.53</v>
      </c>
      <c r="P48" s="10"/>
      <c r="Q48" s="10">
        <f t="shared" si="3"/>
        <v>479.74424999999997</v>
      </c>
      <c r="R48" s="10">
        <v>504.74</v>
      </c>
      <c r="S48" s="10">
        <v>576.34</v>
      </c>
      <c r="T48" s="10">
        <v>7612.76</v>
      </c>
      <c r="U48" s="12" t="s">
        <v>0</v>
      </c>
      <c r="V48" s="1"/>
      <c r="Z48" s="1"/>
      <c r="AA48" s="2"/>
    </row>
    <row r="49" spans="1:27">
      <c r="A49" s="9">
        <v>39</v>
      </c>
      <c r="B49" s="47" t="s">
        <v>47</v>
      </c>
      <c r="C49" s="13" t="s">
        <v>170</v>
      </c>
      <c r="D49" s="9" t="s">
        <v>2</v>
      </c>
      <c r="E49" s="10">
        <v>5117.5</v>
      </c>
      <c r="F49" s="10"/>
      <c r="G49" s="11">
        <v>25</v>
      </c>
      <c r="H49" s="10"/>
      <c r="I49" s="10">
        <f t="shared" si="11"/>
        <v>146.87225000000001</v>
      </c>
      <c r="J49" s="10">
        <f t="shared" si="12"/>
        <v>363.34249999999997</v>
      </c>
      <c r="K49" s="14">
        <v>66.53</v>
      </c>
      <c r="L49" s="10">
        <f t="shared" ref="L49" si="40">E49*3.4%</f>
        <v>173.995</v>
      </c>
      <c r="M49" s="10"/>
      <c r="N49" s="10">
        <f t="shared" si="2"/>
        <v>155.572</v>
      </c>
      <c r="O49" s="10">
        <v>362.83</v>
      </c>
      <c r="P49" s="10"/>
      <c r="Q49" s="10">
        <f t="shared" si="3"/>
        <v>302.44425000000001</v>
      </c>
      <c r="R49" s="10">
        <v>327.44</v>
      </c>
      <c r="S49" s="10">
        <v>363.34</v>
      </c>
      <c r="T49" s="10">
        <v>4790.0600000000004</v>
      </c>
      <c r="U49" s="12" t="s">
        <v>0</v>
      </c>
      <c r="V49" s="1"/>
      <c r="Z49" s="1"/>
      <c r="AA49" s="2"/>
    </row>
    <row r="50" spans="1:27">
      <c r="A50" s="9">
        <v>40</v>
      </c>
      <c r="B50" s="47" t="s">
        <v>48</v>
      </c>
      <c r="C50" s="13" t="s">
        <v>158</v>
      </c>
      <c r="D50" s="9" t="s">
        <v>10</v>
      </c>
      <c r="E50" s="10">
        <v>6728.2</v>
      </c>
      <c r="F50" s="10"/>
      <c r="G50" s="11">
        <v>25</v>
      </c>
      <c r="H50" s="10"/>
      <c r="I50" s="10">
        <f t="shared" si="11"/>
        <v>193.09933999999998</v>
      </c>
      <c r="J50" s="10">
        <f t="shared" si="12"/>
        <v>477.70219999999995</v>
      </c>
      <c r="K50" s="14">
        <v>87.47</v>
      </c>
      <c r="L50" s="10">
        <f t="shared" ref="L50" si="41">J50*3.4%</f>
        <v>16.241874799999998</v>
      </c>
      <c r="M50" s="10"/>
      <c r="N50" s="10">
        <f t="shared" si="2"/>
        <v>204.53727999999998</v>
      </c>
      <c r="O50" s="10">
        <v>477.03</v>
      </c>
      <c r="P50" s="10"/>
      <c r="Q50" s="10">
        <f t="shared" si="3"/>
        <v>397.63661999999999</v>
      </c>
      <c r="R50" s="10">
        <v>422.64</v>
      </c>
      <c r="S50" s="10">
        <v>477.7</v>
      </c>
      <c r="T50" s="10">
        <v>6305.56</v>
      </c>
      <c r="U50" s="12" t="s">
        <v>0</v>
      </c>
      <c r="V50" s="1"/>
      <c r="Z50" s="1"/>
      <c r="AA50" s="2"/>
    </row>
    <row r="51" spans="1:27">
      <c r="A51" s="9">
        <v>41</v>
      </c>
      <c r="B51" s="47" t="s">
        <v>49</v>
      </c>
      <c r="C51" s="13" t="s">
        <v>158</v>
      </c>
      <c r="D51" s="9" t="s">
        <v>50</v>
      </c>
      <c r="E51" s="10">
        <v>7700.16</v>
      </c>
      <c r="F51" s="10"/>
      <c r="G51" s="11">
        <v>25</v>
      </c>
      <c r="H51" s="10"/>
      <c r="I51" s="10">
        <f t="shared" si="11"/>
        <v>220.99459199999998</v>
      </c>
      <c r="J51" s="10">
        <f t="shared" si="12"/>
        <v>546.7113599999999</v>
      </c>
      <c r="K51" s="14">
        <v>100.1</v>
      </c>
      <c r="L51" s="10">
        <f t="shared" ref="L51" si="42">E51*3.4%</f>
        <v>261.80544000000003</v>
      </c>
      <c r="M51" s="10"/>
      <c r="N51" s="10">
        <f t="shared" si="2"/>
        <v>234.08486399999998</v>
      </c>
      <c r="O51" s="10">
        <v>545.94000000000005</v>
      </c>
      <c r="P51" s="10"/>
      <c r="Q51" s="10">
        <f t="shared" si="3"/>
        <v>455.07945599999994</v>
      </c>
      <c r="R51" s="10">
        <v>480.07</v>
      </c>
      <c r="S51" s="10">
        <v>546.71</v>
      </c>
      <c r="T51" s="10">
        <v>7220.09</v>
      </c>
      <c r="U51" s="12" t="s">
        <v>0</v>
      </c>
      <c r="V51" s="1"/>
      <c r="Z51" s="1"/>
      <c r="AA51" s="2"/>
    </row>
    <row r="52" spans="1:27">
      <c r="A52" s="9">
        <v>42</v>
      </c>
      <c r="B52" s="47" t="s">
        <v>51</v>
      </c>
      <c r="C52" s="13" t="s">
        <v>171</v>
      </c>
      <c r="D52" s="9" t="s">
        <v>8</v>
      </c>
      <c r="E52" s="10">
        <v>13619.86</v>
      </c>
      <c r="F52" s="10"/>
      <c r="G52" s="11">
        <v>25</v>
      </c>
      <c r="H52" s="10"/>
      <c r="I52" s="10">
        <f t="shared" si="11"/>
        <v>390.88998200000003</v>
      </c>
      <c r="J52" s="10">
        <f t="shared" si="12"/>
        <v>967.01005999999995</v>
      </c>
      <c r="K52" s="14">
        <v>177.06</v>
      </c>
      <c r="L52" s="10">
        <f t="shared" ref="L52" si="43">J52*3.4%</f>
        <v>32.87834204</v>
      </c>
      <c r="M52" s="10"/>
      <c r="N52" s="10">
        <f t="shared" si="2"/>
        <v>414.043744</v>
      </c>
      <c r="O52" s="10">
        <v>965.65</v>
      </c>
      <c r="P52" s="10"/>
      <c r="Q52" s="10">
        <f t="shared" si="3"/>
        <v>804.93372599999998</v>
      </c>
      <c r="R52" s="10">
        <v>829.93</v>
      </c>
      <c r="S52" s="10">
        <v>967.01</v>
      </c>
      <c r="T52" s="10">
        <v>12789.93</v>
      </c>
      <c r="U52" s="12" t="s">
        <v>0</v>
      </c>
      <c r="V52" s="1"/>
      <c r="Z52" s="1"/>
      <c r="AA52" s="2"/>
    </row>
    <row r="53" spans="1:27" ht="30">
      <c r="A53" s="9">
        <v>43</v>
      </c>
      <c r="B53" s="47" t="s">
        <v>52</v>
      </c>
      <c r="C53" s="13" t="s">
        <v>158</v>
      </c>
      <c r="D53" s="9" t="s">
        <v>2</v>
      </c>
      <c r="E53" s="10">
        <v>8117.5</v>
      </c>
      <c r="F53" s="10"/>
      <c r="G53" s="11">
        <v>25</v>
      </c>
      <c r="H53" s="10"/>
      <c r="I53" s="10">
        <f t="shared" si="11"/>
        <v>232.97225</v>
      </c>
      <c r="J53" s="10">
        <f t="shared" si="12"/>
        <v>576.34249999999997</v>
      </c>
      <c r="K53" s="14">
        <v>105.53</v>
      </c>
      <c r="L53" s="10">
        <f t="shared" ref="L53" si="44">E53*3.4%</f>
        <v>275.995</v>
      </c>
      <c r="M53" s="10"/>
      <c r="N53" s="10">
        <f t="shared" si="2"/>
        <v>246.77199999999999</v>
      </c>
      <c r="O53" s="10">
        <v>575.53</v>
      </c>
      <c r="P53" s="10"/>
      <c r="Q53" s="10">
        <f t="shared" si="3"/>
        <v>479.74424999999997</v>
      </c>
      <c r="R53" s="10">
        <v>504.74</v>
      </c>
      <c r="S53" s="10">
        <v>576.34</v>
      </c>
      <c r="T53" s="10">
        <v>7612.76</v>
      </c>
      <c r="U53" s="12" t="s">
        <v>0</v>
      </c>
      <c r="V53" s="1"/>
      <c r="Z53" s="1"/>
      <c r="AA53" s="2"/>
    </row>
    <row r="54" spans="1:27" ht="30">
      <c r="A54" s="9">
        <v>44</v>
      </c>
      <c r="B54" s="47" t="s">
        <v>53</v>
      </c>
      <c r="C54" s="13" t="s">
        <v>163</v>
      </c>
      <c r="D54" s="9" t="s">
        <v>50</v>
      </c>
      <c r="E54" s="10">
        <v>9779.48</v>
      </c>
      <c r="F54" s="10"/>
      <c r="G54" s="11">
        <v>25</v>
      </c>
      <c r="H54" s="10"/>
      <c r="I54" s="10">
        <f t="shared" si="11"/>
        <v>280.67107599999997</v>
      </c>
      <c r="J54" s="10">
        <f t="shared" si="12"/>
        <v>694.34307999999987</v>
      </c>
      <c r="K54" s="14">
        <v>127.13</v>
      </c>
      <c r="L54" s="10">
        <f t="shared" ref="L54" si="45">J54*3.4%</f>
        <v>23.607664719999999</v>
      </c>
      <c r="M54" s="10"/>
      <c r="N54" s="10">
        <f t="shared" si="2"/>
        <v>297.29619199999996</v>
      </c>
      <c r="O54" s="10">
        <v>693.37</v>
      </c>
      <c r="P54" s="10"/>
      <c r="Q54" s="10">
        <f t="shared" si="3"/>
        <v>577.96726799999988</v>
      </c>
      <c r="R54" s="10">
        <v>1634.59</v>
      </c>
      <c r="S54" s="10">
        <v>694.34</v>
      </c>
      <c r="T54" s="10">
        <v>8144.89</v>
      </c>
      <c r="U54" s="12" t="s">
        <v>0</v>
      </c>
      <c r="V54" s="1"/>
      <c r="Z54" s="1"/>
      <c r="AA54" s="2"/>
    </row>
    <row r="55" spans="1:27" ht="30">
      <c r="A55" s="9">
        <v>45</v>
      </c>
      <c r="B55" s="47" t="s">
        <v>54</v>
      </c>
      <c r="C55" s="13" t="s">
        <v>159</v>
      </c>
      <c r="D55" s="9" t="s">
        <v>2</v>
      </c>
      <c r="E55" s="10">
        <v>8117.5</v>
      </c>
      <c r="F55" s="10"/>
      <c r="G55" s="11">
        <v>25</v>
      </c>
      <c r="H55" s="10"/>
      <c r="I55" s="10">
        <f t="shared" si="11"/>
        <v>232.97225</v>
      </c>
      <c r="J55" s="10">
        <f t="shared" si="12"/>
        <v>576.34249999999997</v>
      </c>
      <c r="K55" s="14">
        <v>105.53</v>
      </c>
      <c r="L55" s="10">
        <f t="shared" ref="L55" si="46">E55*3.4%</f>
        <v>275.995</v>
      </c>
      <c r="M55" s="10"/>
      <c r="N55" s="10">
        <f t="shared" si="2"/>
        <v>246.77199999999999</v>
      </c>
      <c r="O55" s="10">
        <v>575.53</v>
      </c>
      <c r="P55" s="10"/>
      <c r="Q55" s="10">
        <f t="shared" si="3"/>
        <v>479.74424999999997</v>
      </c>
      <c r="R55" s="10">
        <v>504.74</v>
      </c>
      <c r="S55" s="10">
        <v>576.34</v>
      </c>
      <c r="T55" s="10">
        <v>7612.76</v>
      </c>
      <c r="U55" s="12" t="s">
        <v>0</v>
      </c>
      <c r="V55" s="1"/>
      <c r="Z55" s="1"/>
      <c r="AA55" s="2"/>
    </row>
    <row r="56" spans="1:27" ht="30">
      <c r="A56" s="9">
        <v>46</v>
      </c>
      <c r="B56" s="47" t="s">
        <v>55</v>
      </c>
      <c r="C56" s="13" t="s">
        <v>158</v>
      </c>
      <c r="D56" s="9" t="s">
        <v>2</v>
      </c>
      <c r="E56" s="10">
        <v>8117.5</v>
      </c>
      <c r="F56" s="10"/>
      <c r="G56" s="11">
        <v>25</v>
      </c>
      <c r="H56" s="10"/>
      <c r="I56" s="10">
        <f t="shared" si="11"/>
        <v>232.97225</v>
      </c>
      <c r="J56" s="10">
        <f t="shared" si="12"/>
        <v>576.34249999999997</v>
      </c>
      <c r="K56" s="14">
        <v>105.53</v>
      </c>
      <c r="L56" s="10">
        <f t="shared" ref="L56" si="47">J56*3.4%</f>
        <v>19.595645000000001</v>
      </c>
      <c r="M56" s="10"/>
      <c r="N56" s="10">
        <f t="shared" si="2"/>
        <v>246.77199999999999</v>
      </c>
      <c r="O56" s="10">
        <v>575.53</v>
      </c>
      <c r="P56" s="10"/>
      <c r="Q56" s="10">
        <f t="shared" si="3"/>
        <v>479.74424999999997</v>
      </c>
      <c r="R56" s="10">
        <v>504.74</v>
      </c>
      <c r="S56" s="10">
        <v>576.34</v>
      </c>
      <c r="T56" s="10">
        <v>7612.76</v>
      </c>
      <c r="U56" s="12" t="s">
        <v>0</v>
      </c>
      <c r="V56" s="1"/>
      <c r="Z56" s="1"/>
      <c r="AA56" s="2"/>
    </row>
    <row r="57" spans="1:27" ht="30">
      <c r="A57" s="9">
        <v>47</v>
      </c>
      <c r="B57" s="47" t="s">
        <v>56</v>
      </c>
      <c r="C57" s="13" t="s">
        <v>169</v>
      </c>
      <c r="D57" s="9" t="s">
        <v>2</v>
      </c>
      <c r="E57" s="10">
        <v>7617.5</v>
      </c>
      <c r="F57" s="10"/>
      <c r="G57" s="11">
        <v>25</v>
      </c>
      <c r="H57" s="10"/>
      <c r="I57" s="10">
        <f t="shared" si="11"/>
        <v>218.62225000000001</v>
      </c>
      <c r="J57" s="10">
        <f t="shared" si="12"/>
        <v>540.84249999999997</v>
      </c>
      <c r="K57" s="14">
        <v>99.03</v>
      </c>
      <c r="L57" s="10">
        <f t="shared" ref="L57" si="48">E57*3.4%</f>
        <v>258.995</v>
      </c>
      <c r="M57" s="10"/>
      <c r="N57" s="10">
        <f t="shared" si="2"/>
        <v>231.572</v>
      </c>
      <c r="O57" s="10">
        <v>540.08000000000004</v>
      </c>
      <c r="P57" s="10"/>
      <c r="Q57" s="10">
        <f t="shared" si="3"/>
        <v>450.19425000000001</v>
      </c>
      <c r="R57" s="10">
        <v>475.19</v>
      </c>
      <c r="S57" s="10">
        <v>540.84</v>
      </c>
      <c r="T57" s="10">
        <v>7142.31</v>
      </c>
      <c r="U57" s="12" t="s">
        <v>0</v>
      </c>
      <c r="V57" s="1"/>
      <c r="Z57" s="1"/>
      <c r="AA57" s="2"/>
    </row>
    <row r="58" spans="1:27">
      <c r="A58" s="9">
        <v>48</v>
      </c>
      <c r="B58" s="47" t="s">
        <v>57</v>
      </c>
      <c r="C58" s="13" t="s">
        <v>158</v>
      </c>
      <c r="D58" s="9" t="s">
        <v>2</v>
      </c>
      <c r="E58" s="10">
        <v>7500</v>
      </c>
      <c r="F58" s="10"/>
      <c r="G58" s="11">
        <v>25</v>
      </c>
      <c r="H58" s="10"/>
      <c r="I58" s="10">
        <f t="shared" si="11"/>
        <v>215.25</v>
      </c>
      <c r="J58" s="10">
        <f t="shared" si="12"/>
        <v>532.5</v>
      </c>
      <c r="K58" s="14">
        <v>97.5</v>
      </c>
      <c r="L58" s="10">
        <f t="shared" ref="L58" si="49">J58*3.4%</f>
        <v>18.105</v>
      </c>
      <c r="M58" s="10"/>
      <c r="N58" s="10">
        <f t="shared" si="2"/>
        <v>228</v>
      </c>
      <c r="O58" s="10">
        <v>531.75</v>
      </c>
      <c r="P58" s="10"/>
      <c r="Q58" s="10">
        <f t="shared" si="3"/>
        <v>443.25</v>
      </c>
      <c r="R58" s="10">
        <v>468.25</v>
      </c>
      <c r="S58" s="10">
        <v>532.5</v>
      </c>
      <c r="T58" s="10">
        <v>7031.75</v>
      </c>
      <c r="U58" s="12" t="s">
        <v>0</v>
      </c>
      <c r="V58" s="1"/>
      <c r="Z58" s="1"/>
      <c r="AA58" s="2"/>
    </row>
    <row r="59" spans="1:27" ht="30">
      <c r="A59" s="9">
        <v>49</v>
      </c>
      <c r="B59" s="47" t="s">
        <v>58</v>
      </c>
      <c r="C59" s="13" t="s">
        <v>158</v>
      </c>
      <c r="D59" s="9" t="s">
        <v>2</v>
      </c>
      <c r="E59" s="10">
        <v>8117.5</v>
      </c>
      <c r="F59" s="10"/>
      <c r="G59" s="11">
        <v>25</v>
      </c>
      <c r="H59" s="10"/>
      <c r="I59" s="10">
        <f t="shared" si="11"/>
        <v>232.97225</v>
      </c>
      <c r="J59" s="10">
        <f t="shared" si="12"/>
        <v>576.34249999999997</v>
      </c>
      <c r="K59" s="14">
        <v>105.53</v>
      </c>
      <c r="L59" s="10">
        <f t="shared" ref="L59" si="50">E59*3.4%</f>
        <v>275.995</v>
      </c>
      <c r="M59" s="10"/>
      <c r="N59" s="10">
        <f t="shared" si="2"/>
        <v>246.77199999999999</v>
      </c>
      <c r="O59" s="10">
        <v>575.53</v>
      </c>
      <c r="P59" s="10"/>
      <c r="Q59" s="10">
        <f t="shared" si="3"/>
        <v>479.74424999999997</v>
      </c>
      <c r="R59" s="10">
        <v>504.74</v>
      </c>
      <c r="S59" s="10">
        <v>576.34</v>
      </c>
      <c r="T59" s="10">
        <v>7612.76</v>
      </c>
      <c r="U59" s="12" t="s">
        <v>0</v>
      </c>
      <c r="V59" s="1"/>
      <c r="Z59" s="1"/>
      <c r="AA59" s="2"/>
    </row>
    <row r="60" spans="1:27">
      <c r="A60" s="9">
        <v>50</v>
      </c>
      <c r="B60" s="47" t="s">
        <v>59</v>
      </c>
      <c r="C60" s="13" t="s">
        <v>172</v>
      </c>
      <c r="D60" s="9" t="s">
        <v>2</v>
      </c>
      <c r="E60" s="10">
        <v>7617.5</v>
      </c>
      <c r="F60" s="10"/>
      <c r="G60" s="11">
        <v>25</v>
      </c>
      <c r="H60" s="10"/>
      <c r="I60" s="10">
        <f t="shared" si="11"/>
        <v>218.62225000000001</v>
      </c>
      <c r="J60" s="10">
        <f t="shared" si="12"/>
        <v>540.84249999999997</v>
      </c>
      <c r="K60" s="14">
        <v>99.03</v>
      </c>
      <c r="L60" s="10">
        <f t="shared" ref="L60" si="51">J60*3.4%</f>
        <v>18.388645</v>
      </c>
      <c r="M60" s="10"/>
      <c r="N60" s="10">
        <f t="shared" si="2"/>
        <v>231.572</v>
      </c>
      <c r="O60" s="10">
        <v>540.08000000000004</v>
      </c>
      <c r="P60" s="10"/>
      <c r="Q60" s="10">
        <f t="shared" si="3"/>
        <v>450.19425000000001</v>
      </c>
      <c r="R60" s="10">
        <v>475.19</v>
      </c>
      <c r="S60" s="10">
        <v>540.84</v>
      </c>
      <c r="T60" s="10">
        <v>7142.31</v>
      </c>
      <c r="U60" s="12" t="s">
        <v>0</v>
      </c>
      <c r="V60" s="1"/>
      <c r="Z60" s="1"/>
      <c r="AA60" s="2"/>
    </row>
    <row r="61" spans="1:27">
      <c r="A61" s="9">
        <v>51</v>
      </c>
      <c r="B61" s="47" t="s">
        <v>60</v>
      </c>
      <c r="C61" s="13" t="s">
        <v>169</v>
      </c>
      <c r="D61" s="9" t="s">
        <v>2</v>
      </c>
      <c r="E61" s="10">
        <v>8117.5</v>
      </c>
      <c r="F61" s="10"/>
      <c r="G61" s="11">
        <v>25</v>
      </c>
      <c r="H61" s="10"/>
      <c r="I61" s="10">
        <f t="shared" si="11"/>
        <v>232.97225</v>
      </c>
      <c r="J61" s="10">
        <f t="shared" si="12"/>
        <v>576.34249999999997</v>
      </c>
      <c r="K61" s="14">
        <v>105.53</v>
      </c>
      <c r="L61" s="10">
        <f t="shared" ref="L61" si="52">E61*3.4%</f>
        <v>275.995</v>
      </c>
      <c r="M61" s="10"/>
      <c r="N61" s="10">
        <f t="shared" si="2"/>
        <v>246.77199999999999</v>
      </c>
      <c r="O61" s="10">
        <v>575.53</v>
      </c>
      <c r="P61" s="10"/>
      <c r="Q61" s="10">
        <f t="shared" si="3"/>
        <v>479.74424999999997</v>
      </c>
      <c r="R61" s="10">
        <v>504.74</v>
      </c>
      <c r="S61" s="10">
        <v>576.34</v>
      </c>
      <c r="T61" s="10">
        <v>7612.76</v>
      </c>
      <c r="U61" s="12" t="s">
        <v>0</v>
      </c>
      <c r="V61" s="1"/>
      <c r="Z61" s="1"/>
      <c r="AA61" s="2"/>
    </row>
    <row r="62" spans="1:27">
      <c r="A62" s="9">
        <v>52</v>
      </c>
      <c r="B62" s="47" t="s">
        <v>61</v>
      </c>
      <c r="C62" s="13" t="s">
        <v>158</v>
      </c>
      <c r="D62" s="9" t="s">
        <v>2</v>
      </c>
      <c r="E62" s="10">
        <v>8411.67</v>
      </c>
      <c r="F62" s="10"/>
      <c r="G62" s="11">
        <v>25</v>
      </c>
      <c r="H62" s="10"/>
      <c r="I62" s="10">
        <f t="shared" si="11"/>
        <v>241.414929</v>
      </c>
      <c r="J62" s="10">
        <f t="shared" si="12"/>
        <v>597.22856999999999</v>
      </c>
      <c r="K62" s="14">
        <v>109.35</v>
      </c>
      <c r="L62" s="10">
        <f t="shared" ref="L62" si="53">J62*3.4%</f>
        <v>20.305771379999999</v>
      </c>
      <c r="M62" s="10"/>
      <c r="N62" s="10">
        <f t="shared" si="2"/>
        <v>255.71476799999999</v>
      </c>
      <c r="O62" s="10">
        <v>596.39</v>
      </c>
      <c r="P62" s="10"/>
      <c r="Q62" s="10">
        <f t="shared" si="3"/>
        <v>497.12969699999996</v>
      </c>
      <c r="R62" s="10">
        <v>522.12</v>
      </c>
      <c r="S62" s="10">
        <v>597.23</v>
      </c>
      <c r="T62" s="10">
        <v>7889.55</v>
      </c>
      <c r="U62" s="12" t="s">
        <v>0</v>
      </c>
      <c r="V62" s="1"/>
      <c r="Z62" s="1"/>
      <c r="AA62" s="2"/>
    </row>
    <row r="63" spans="1:27">
      <c r="A63" s="9">
        <v>53</v>
      </c>
      <c r="B63" s="47" t="s">
        <v>62</v>
      </c>
      <c r="C63" s="13" t="s">
        <v>158</v>
      </c>
      <c r="D63" s="9" t="s">
        <v>2</v>
      </c>
      <c r="E63" s="10">
        <v>7500</v>
      </c>
      <c r="F63" s="10"/>
      <c r="G63" s="11">
        <v>25</v>
      </c>
      <c r="H63" s="10"/>
      <c r="I63" s="10">
        <f t="shared" si="11"/>
        <v>215.25</v>
      </c>
      <c r="J63" s="10">
        <f t="shared" si="12"/>
        <v>532.5</v>
      </c>
      <c r="K63" s="14">
        <v>97.5</v>
      </c>
      <c r="L63" s="10">
        <f t="shared" ref="L63" si="54">E63*3.4%</f>
        <v>255.00000000000003</v>
      </c>
      <c r="M63" s="10"/>
      <c r="N63" s="10">
        <f t="shared" si="2"/>
        <v>228</v>
      </c>
      <c r="O63" s="10">
        <v>531.75</v>
      </c>
      <c r="P63" s="10"/>
      <c r="Q63" s="10">
        <f t="shared" si="3"/>
        <v>443.25</v>
      </c>
      <c r="R63" s="10">
        <v>468.25</v>
      </c>
      <c r="S63" s="10">
        <v>532.5</v>
      </c>
      <c r="T63" s="10">
        <v>7031.75</v>
      </c>
      <c r="U63" s="12" t="s">
        <v>0</v>
      </c>
      <c r="V63" s="1"/>
      <c r="Z63" s="1"/>
      <c r="AA63" s="2"/>
    </row>
    <row r="64" spans="1:27">
      <c r="A64" s="9">
        <v>54</v>
      </c>
      <c r="B64" s="47" t="s">
        <v>63</v>
      </c>
      <c r="C64" s="13" t="s">
        <v>158</v>
      </c>
      <c r="D64" s="9" t="s">
        <v>10</v>
      </c>
      <c r="E64" s="10">
        <v>6117.5</v>
      </c>
      <c r="F64" s="10"/>
      <c r="G64" s="11">
        <v>25</v>
      </c>
      <c r="H64" s="10"/>
      <c r="I64" s="10">
        <f t="shared" si="11"/>
        <v>175.57225</v>
      </c>
      <c r="J64" s="10">
        <f t="shared" si="12"/>
        <v>434.34249999999997</v>
      </c>
      <c r="K64" s="14">
        <v>79.53</v>
      </c>
      <c r="L64" s="10">
        <f t="shared" ref="L64" si="55">J64*3.4%</f>
        <v>14.767645</v>
      </c>
      <c r="M64" s="10"/>
      <c r="N64" s="10">
        <f t="shared" si="2"/>
        <v>185.97200000000001</v>
      </c>
      <c r="O64" s="10">
        <v>433.73</v>
      </c>
      <c r="P64" s="10"/>
      <c r="Q64" s="10">
        <f t="shared" si="3"/>
        <v>361.54425000000003</v>
      </c>
      <c r="R64" s="10">
        <v>386.54</v>
      </c>
      <c r="S64" s="10">
        <v>434.34</v>
      </c>
      <c r="T64" s="10">
        <v>5730.96</v>
      </c>
      <c r="U64" s="12" t="s">
        <v>0</v>
      </c>
      <c r="V64" s="1"/>
      <c r="Z64" s="1"/>
      <c r="AA64" s="2"/>
    </row>
    <row r="65" spans="1:27">
      <c r="A65" s="9">
        <v>55</v>
      </c>
      <c r="B65" s="47" t="s">
        <v>64</v>
      </c>
      <c r="C65" s="13" t="s">
        <v>158</v>
      </c>
      <c r="D65" s="9" t="s">
        <v>2</v>
      </c>
      <c r="E65" s="10">
        <v>5117.5</v>
      </c>
      <c r="F65" s="10"/>
      <c r="G65" s="11">
        <v>25</v>
      </c>
      <c r="H65" s="10"/>
      <c r="I65" s="10">
        <f t="shared" si="11"/>
        <v>146.87225000000001</v>
      </c>
      <c r="J65" s="10">
        <f t="shared" si="12"/>
        <v>363.34249999999997</v>
      </c>
      <c r="K65" s="14">
        <v>66.53</v>
      </c>
      <c r="L65" s="10">
        <f t="shared" ref="L65" si="56">E65*3.4%</f>
        <v>173.995</v>
      </c>
      <c r="M65" s="10"/>
      <c r="N65" s="10">
        <f t="shared" si="2"/>
        <v>155.572</v>
      </c>
      <c r="O65" s="10">
        <v>362.83</v>
      </c>
      <c r="P65" s="10"/>
      <c r="Q65" s="10">
        <f t="shared" si="3"/>
        <v>302.44425000000001</v>
      </c>
      <c r="R65" s="10">
        <v>327.44</v>
      </c>
      <c r="S65" s="10">
        <v>363.34</v>
      </c>
      <c r="T65" s="10">
        <v>4790.0600000000004</v>
      </c>
      <c r="U65" s="12" t="s">
        <v>0</v>
      </c>
      <c r="V65" s="1"/>
      <c r="Z65" s="1"/>
      <c r="AA65" s="2"/>
    </row>
    <row r="66" spans="1:27">
      <c r="A66" s="9">
        <v>56</v>
      </c>
      <c r="B66" s="47" t="s">
        <v>65</v>
      </c>
      <c r="C66" s="13" t="s">
        <v>173</v>
      </c>
      <c r="D66" s="9" t="s">
        <v>66</v>
      </c>
      <c r="E66" s="10">
        <v>8500</v>
      </c>
      <c r="F66" s="10"/>
      <c r="G66" s="11">
        <v>25</v>
      </c>
      <c r="H66" s="10"/>
      <c r="I66" s="10">
        <f t="shared" si="11"/>
        <v>243.95</v>
      </c>
      <c r="J66" s="10">
        <f t="shared" si="12"/>
        <v>603.5</v>
      </c>
      <c r="K66" s="14">
        <v>110.5</v>
      </c>
      <c r="L66" s="10">
        <f t="shared" ref="L66" si="57">J66*3.4%</f>
        <v>20.519000000000002</v>
      </c>
      <c r="M66" s="10"/>
      <c r="N66" s="10">
        <f t="shared" si="2"/>
        <v>258.39999999999998</v>
      </c>
      <c r="O66" s="10">
        <v>602.65</v>
      </c>
      <c r="P66" s="10"/>
      <c r="Q66" s="10">
        <f t="shared" si="3"/>
        <v>502.34999999999997</v>
      </c>
      <c r="R66" s="10">
        <v>527.35</v>
      </c>
      <c r="S66" s="10">
        <v>603.5</v>
      </c>
      <c r="T66" s="10">
        <v>7972.65</v>
      </c>
      <c r="U66" s="12" t="s">
        <v>0</v>
      </c>
      <c r="V66" s="1"/>
      <c r="Z66" s="1"/>
      <c r="AA66" s="2"/>
    </row>
    <row r="67" spans="1:27" ht="30">
      <c r="A67" s="9">
        <v>57</v>
      </c>
      <c r="B67" s="47" t="s">
        <v>67</v>
      </c>
      <c r="C67" s="13" t="s">
        <v>159</v>
      </c>
      <c r="D67" s="9" t="s">
        <v>4</v>
      </c>
      <c r="E67" s="10">
        <v>14000</v>
      </c>
      <c r="F67" s="10"/>
      <c r="G67" s="11">
        <v>25</v>
      </c>
      <c r="H67" s="10"/>
      <c r="I67" s="10">
        <f t="shared" si="11"/>
        <v>401.8</v>
      </c>
      <c r="J67" s="10">
        <f t="shared" si="12"/>
        <v>993.99999999999989</v>
      </c>
      <c r="K67" s="14">
        <v>182</v>
      </c>
      <c r="L67" s="10">
        <f t="shared" ref="L67" si="58">E67*3.4%</f>
        <v>476.00000000000006</v>
      </c>
      <c r="M67" s="10"/>
      <c r="N67" s="10">
        <f t="shared" si="2"/>
        <v>425.6</v>
      </c>
      <c r="O67" s="10">
        <v>992.6</v>
      </c>
      <c r="P67" s="10"/>
      <c r="Q67" s="10">
        <f t="shared" si="3"/>
        <v>827.40000000000009</v>
      </c>
      <c r="R67" s="10">
        <v>852.4</v>
      </c>
      <c r="S67" s="10">
        <v>994</v>
      </c>
      <c r="T67" s="10">
        <v>13147.6</v>
      </c>
      <c r="U67" s="12" t="s">
        <v>0</v>
      </c>
      <c r="V67" s="1"/>
      <c r="Z67" s="1"/>
      <c r="AA67" s="2"/>
    </row>
    <row r="68" spans="1:27">
      <c r="A68" s="9">
        <v>58</v>
      </c>
      <c r="B68" s="47" t="s">
        <v>68</v>
      </c>
      <c r="C68" s="13" t="s">
        <v>161</v>
      </c>
      <c r="D68" s="9" t="s">
        <v>2</v>
      </c>
      <c r="E68" s="10">
        <v>5117.5</v>
      </c>
      <c r="F68" s="10"/>
      <c r="G68" s="11">
        <v>25</v>
      </c>
      <c r="H68" s="10"/>
      <c r="I68" s="10">
        <f t="shared" si="11"/>
        <v>146.87225000000001</v>
      </c>
      <c r="J68" s="10">
        <f t="shared" si="12"/>
        <v>363.34249999999997</v>
      </c>
      <c r="K68" s="14">
        <v>66.53</v>
      </c>
      <c r="L68" s="10">
        <f t="shared" ref="L68" si="59">J68*3.4%</f>
        <v>12.353645</v>
      </c>
      <c r="M68" s="10"/>
      <c r="N68" s="10">
        <f t="shared" si="2"/>
        <v>155.572</v>
      </c>
      <c r="O68" s="10">
        <v>362.83</v>
      </c>
      <c r="P68" s="10"/>
      <c r="Q68" s="10">
        <f t="shared" si="3"/>
        <v>302.44425000000001</v>
      </c>
      <c r="R68" s="10">
        <v>327.44</v>
      </c>
      <c r="S68" s="10">
        <v>363.34</v>
      </c>
      <c r="T68" s="10">
        <v>4790.0600000000004</v>
      </c>
      <c r="U68" s="12" t="s">
        <v>0</v>
      </c>
      <c r="V68" s="1"/>
      <c r="Z68" s="1"/>
      <c r="AA68" s="2"/>
    </row>
    <row r="69" spans="1:27">
      <c r="A69" s="9">
        <v>59</v>
      </c>
      <c r="B69" s="47" t="s">
        <v>70</v>
      </c>
      <c r="C69" s="13" t="s">
        <v>161</v>
      </c>
      <c r="D69" s="9" t="s">
        <v>2</v>
      </c>
      <c r="E69" s="10">
        <v>8966.16</v>
      </c>
      <c r="F69" s="10"/>
      <c r="G69" s="11">
        <v>25</v>
      </c>
      <c r="H69" s="10"/>
      <c r="I69" s="10">
        <f t="shared" si="11"/>
        <v>257.32879200000002</v>
      </c>
      <c r="J69" s="10">
        <f t="shared" si="12"/>
        <v>636.59735999999998</v>
      </c>
      <c r="K69" s="14">
        <v>116.56</v>
      </c>
      <c r="L69" s="10">
        <f t="shared" ref="L69" si="60">E69*3.4%</f>
        <v>304.84944000000002</v>
      </c>
      <c r="M69" s="10"/>
      <c r="N69" s="10">
        <f t="shared" si="2"/>
        <v>272.57126399999999</v>
      </c>
      <c r="O69" s="10">
        <v>635.70000000000005</v>
      </c>
      <c r="P69" s="10"/>
      <c r="Q69" s="10">
        <f t="shared" si="3"/>
        <v>529.90005599999995</v>
      </c>
      <c r="R69" s="10">
        <v>554.9</v>
      </c>
      <c r="S69" s="10">
        <v>636.6</v>
      </c>
      <c r="T69" s="10">
        <v>8411.26</v>
      </c>
      <c r="U69" s="12" t="s">
        <v>0</v>
      </c>
      <c r="V69" s="1"/>
      <c r="Z69" s="1"/>
      <c r="AA69" s="2"/>
    </row>
    <row r="70" spans="1:27" ht="30">
      <c r="A70" s="9">
        <v>60</v>
      </c>
      <c r="B70" s="47" t="s">
        <v>71</v>
      </c>
      <c r="C70" s="13" t="s">
        <v>166</v>
      </c>
      <c r="D70" s="9" t="s">
        <v>72</v>
      </c>
      <c r="E70" s="10">
        <v>11000</v>
      </c>
      <c r="F70" s="10"/>
      <c r="G70" s="11">
        <v>25</v>
      </c>
      <c r="H70" s="10"/>
      <c r="I70" s="10">
        <f t="shared" si="11"/>
        <v>315.7</v>
      </c>
      <c r="J70" s="10">
        <f t="shared" si="12"/>
        <v>780.99999999999989</v>
      </c>
      <c r="K70" s="14">
        <v>143</v>
      </c>
      <c r="L70" s="10">
        <f t="shared" ref="L70" si="61">J70*3.4%</f>
        <v>26.553999999999998</v>
      </c>
      <c r="M70" s="10"/>
      <c r="N70" s="10">
        <f t="shared" si="2"/>
        <v>334.4</v>
      </c>
      <c r="O70" s="10">
        <v>779.9</v>
      </c>
      <c r="P70" s="10"/>
      <c r="Q70" s="10">
        <f t="shared" si="3"/>
        <v>650.09999999999991</v>
      </c>
      <c r="R70" s="10">
        <v>675.1</v>
      </c>
      <c r="S70" s="10">
        <v>781</v>
      </c>
      <c r="T70" s="10">
        <v>10324.9</v>
      </c>
      <c r="U70" s="12" t="s">
        <v>0</v>
      </c>
      <c r="V70" s="1"/>
      <c r="Z70" s="1"/>
      <c r="AA70" s="2"/>
    </row>
    <row r="71" spans="1:27">
      <c r="A71" s="9">
        <v>61</v>
      </c>
      <c r="B71" s="47" t="s">
        <v>73</v>
      </c>
      <c r="C71" s="13" t="s">
        <v>158</v>
      </c>
      <c r="D71" s="9" t="s">
        <v>2</v>
      </c>
      <c r="E71" s="10">
        <v>8117.5</v>
      </c>
      <c r="F71" s="10"/>
      <c r="G71" s="11">
        <v>25</v>
      </c>
      <c r="H71" s="10"/>
      <c r="I71" s="10">
        <f t="shared" si="11"/>
        <v>232.97225</v>
      </c>
      <c r="J71" s="10">
        <f t="shared" si="12"/>
        <v>576.34249999999997</v>
      </c>
      <c r="K71" s="14">
        <v>105.53</v>
      </c>
      <c r="L71" s="10">
        <f t="shared" ref="L71" si="62">E71*3.4%</f>
        <v>275.995</v>
      </c>
      <c r="M71" s="10"/>
      <c r="N71" s="10">
        <f t="shared" si="2"/>
        <v>246.77199999999999</v>
      </c>
      <c r="O71" s="10">
        <v>575.53</v>
      </c>
      <c r="P71" s="10"/>
      <c r="Q71" s="10">
        <f t="shared" si="3"/>
        <v>479.74424999999997</v>
      </c>
      <c r="R71" s="10">
        <v>504.74</v>
      </c>
      <c r="S71" s="10">
        <v>576.34</v>
      </c>
      <c r="T71" s="10">
        <v>7612.76</v>
      </c>
      <c r="U71" s="12" t="s">
        <v>0</v>
      </c>
      <c r="V71" s="1"/>
      <c r="Z71" s="1"/>
      <c r="AA71" s="2"/>
    </row>
    <row r="72" spans="1:27" ht="30">
      <c r="A72" s="9">
        <v>62</v>
      </c>
      <c r="B72" s="47" t="s">
        <v>74</v>
      </c>
      <c r="C72" s="13" t="s">
        <v>174</v>
      </c>
      <c r="D72" s="9" t="s">
        <v>2</v>
      </c>
      <c r="E72" s="10">
        <v>5117.5</v>
      </c>
      <c r="F72" s="10"/>
      <c r="G72" s="11">
        <v>25</v>
      </c>
      <c r="H72" s="10"/>
      <c r="I72" s="10">
        <f t="shared" si="11"/>
        <v>146.87225000000001</v>
      </c>
      <c r="J72" s="10">
        <f t="shared" si="12"/>
        <v>363.34249999999997</v>
      </c>
      <c r="K72" s="14">
        <v>66.53</v>
      </c>
      <c r="L72" s="10">
        <f t="shared" ref="L72" si="63">J72*3.4%</f>
        <v>12.353645</v>
      </c>
      <c r="M72" s="10"/>
      <c r="N72" s="10">
        <f t="shared" si="2"/>
        <v>155.572</v>
      </c>
      <c r="O72" s="10">
        <v>362.83</v>
      </c>
      <c r="P72" s="10"/>
      <c r="Q72" s="10">
        <f t="shared" si="3"/>
        <v>302.44425000000001</v>
      </c>
      <c r="R72" s="10">
        <v>327.44</v>
      </c>
      <c r="S72" s="10">
        <v>363.34</v>
      </c>
      <c r="T72" s="10">
        <v>4790.0600000000004</v>
      </c>
      <c r="U72" s="12" t="s">
        <v>0</v>
      </c>
      <c r="V72" s="1"/>
      <c r="Z72" s="1"/>
      <c r="AA72" s="2"/>
    </row>
    <row r="73" spans="1:27">
      <c r="A73" s="9">
        <v>63</v>
      </c>
      <c r="B73" s="47" t="s">
        <v>75</v>
      </c>
      <c r="C73" s="13" t="s">
        <v>171</v>
      </c>
      <c r="D73" s="9" t="s">
        <v>2</v>
      </c>
      <c r="E73" s="10">
        <v>8117.5</v>
      </c>
      <c r="F73" s="10"/>
      <c r="G73" s="11">
        <v>25</v>
      </c>
      <c r="H73" s="10"/>
      <c r="I73" s="10">
        <f t="shared" si="11"/>
        <v>232.97225</v>
      </c>
      <c r="J73" s="10">
        <f t="shared" si="12"/>
        <v>576.34249999999997</v>
      </c>
      <c r="K73" s="14">
        <v>105.53</v>
      </c>
      <c r="L73" s="10">
        <f t="shared" ref="L73" si="64">E73*3.4%</f>
        <v>275.995</v>
      </c>
      <c r="M73" s="10"/>
      <c r="N73" s="10">
        <f t="shared" si="2"/>
        <v>246.77199999999999</v>
      </c>
      <c r="O73" s="10">
        <v>575.53</v>
      </c>
      <c r="P73" s="10"/>
      <c r="Q73" s="10">
        <f t="shared" si="3"/>
        <v>479.74424999999997</v>
      </c>
      <c r="R73" s="10">
        <v>504.74</v>
      </c>
      <c r="S73" s="10">
        <v>576.34</v>
      </c>
      <c r="T73" s="10">
        <v>7612.76</v>
      </c>
      <c r="U73" s="12" t="s">
        <v>0</v>
      </c>
      <c r="V73" s="1"/>
      <c r="Z73" s="1"/>
      <c r="AA73" s="2"/>
    </row>
    <row r="74" spans="1:27" ht="30">
      <c r="A74" s="9">
        <v>64</v>
      </c>
      <c r="B74" s="47" t="s">
        <v>76</v>
      </c>
      <c r="C74" s="13" t="s">
        <v>175</v>
      </c>
      <c r="D74" s="9" t="s">
        <v>2</v>
      </c>
      <c r="E74" s="10">
        <v>10000</v>
      </c>
      <c r="F74" s="10"/>
      <c r="G74" s="11">
        <v>25</v>
      </c>
      <c r="H74" s="10"/>
      <c r="I74" s="10">
        <f t="shared" si="11"/>
        <v>287</v>
      </c>
      <c r="J74" s="10">
        <f t="shared" si="12"/>
        <v>709.99999999999989</v>
      </c>
      <c r="K74" s="14">
        <v>130</v>
      </c>
      <c r="L74" s="10">
        <f t="shared" ref="L74" si="65">J74*3.4%</f>
        <v>24.139999999999997</v>
      </c>
      <c r="M74" s="10"/>
      <c r="N74" s="10">
        <f t="shared" si="2"/>
        <v>304</v>
      </c>
      <c r="O74" s="10">
        <v>709</v>
      </c>
      <c r="P74" s="10"/>
      <c r="Q74" s="10">
        <f t="shared" si="3"/>
        <v>591</v>
      </c>
      <c r="R74" s="10">
        <v>616</v>
      </c>
      <c r="S74" s="10">
        <v>710</v>
      </c>
      <c r="T74" s="10">
        <v>9384</v>
      </c>
      <c r="U74" s="12" t="s">
        <v>0</v>
      </c>
      <c r="V74" s="1"/>
      <c r="Z74" s="1"/>
      <c r="AA74" s="2"/>
    </row>
    <row r="75" spans="1:27" ht="30">
      <c r="A75" s="9">
        <v>65</v>
      </c>
      <c r="B75" s="47" t="s">
        <v>77</v>
      </c>
      <c r="C75" s="13" t="s">
        <v>176</v>
      </c>
      <c r="D75" s="9" t="s">
        <v>2</v>
      </c>
      <c r="E75" s="10">
        <v>7617.5</v>
      </c>
      <c r="F75" s="10"/>
      <c r="G75" s="11">
        <v>25</v>
      </c>
      <c r="H75" s="10"/>
      <c r="I75" s="10">
        <f t="shared" si="11"/>
        <v>218.62225000000001</v>
      </c>
      <c r="J75" s="10">
        <f t="shared" si="12"/>
        <v>540.84249999999997</v>
      </c>
      <c r="K75" s="14">
        <v>99.03</v>
      </c>
      <c r="L75" s="10">
        <f t="shared" ref="L75" si="66">E75*3.4%</f>
        <v>258.995</v>
      </c>
      <c r="M75" s="10"/>
      <c r="N75" s="10">
        <f t="shared" si="2"/>
        <v>231.572</v>
      </c>
      <c r="O75" s="10">
        <v>540.08000000000004</v>
      </c>
      <c r="P75" s="10"/>
      <c r="Q75" s="10">
        <f t="shared" si="3"/>
        <v>450.19425000000001</v>
      </c>
      <c r="R75" s="10">
        <v>475.19</v>
      </c>
      <c r="S75" s="10">
        <v>540.84</v>
      </c>
      <c r="T75" s="10">
        <v>7142.31</v>
      </c>
      <c r="U75" s="12" t="s">
        <v>0</v>
      </c>
      <c r="V75" s="1"/>
      <c r="Z75" s="1"/>
      <c r="AA75" s="2"/>
    </row>
    <row r="76" spans="1:27" ht="30">
      <c r="A76" s="9">
        <v>66</v>
      </c>
      <c r="B76" s="47" t="s">
        <v>78</v>
      </c>
      <c r="C76" s="13" t="s">
        <v>171</v>
      </c>
      <c r="D76" s="9" t="s">
        <v>2</v>
      </c>
      <c r="E76" s="10">
        <v>8117.5</v>
      </c>
      <c r="F76" s="10"/>
      <c r="G76" s="11">
        <v>25</v>
      </c>
      <c r="H76" s="10"/>
      <c r="I76" s="10">
        <f t="shared" ref="I76:I139" si="67">E76*2.87%</f>
        <v>232.97225</v>
      </c>
      <c r="J76" s="10">
        <f t="shared" ref="J76:J139" si="68">E76*7.1%</f>
        <v>576.34249999999997</v>
      </c>
      <c r="K76" s="14">
        <v>105.53</v>
      </c>
      <c r="L76" s="10">
        <f t="shared" ref="L76" si="69">J76*3.4%</f>
        <v>19.595645000000001</v>
      </c>
      <c r="M76" s="10"/>
      <c r="N76" s="10">
        <f t="shared" ref="N76:N139" si="70">E76*3.04%</f>
        <v>246.77199999999999</v>
      </c>
      <c r="O76" s="10">
        <v>575.53</v>
      </c>
      <c r="P76" s="10"/>
      <c r="Q76" s="10">
        <f t="shared" ref="Q76:Q139" si="71">I76+N76</f>
        <v>479.74424999999997</v>
      </c>
      <c r="R76" s="10">
        <v>504.74</v>
      </c>
      <c r="S76" s="10">
        <v>576.34</v>
      </c>
      <c r="T76" s="10">
        <v>7612.76</v>
      </c>
      <c r="U76" s="12" t="s">
        <v>0</v>
      </c>
      <c r="V76" s="1"/>
      <c r="Z76" s="1"/>
      <c r="AA76" s="2"/>
    </row>
    <row r="77" spans="1:27" ht="30">
      <c r="A77" s="9">
        <v>67</v>
      </c>
      <c r="B77" s="47" t="s">
        <v>80</v>
      </c>
      <c r="C77" s="13" t="s">
        <v>173</v>
      </c>
      <c r="D77" s="9" t="s">
        <v>2</v>
      </c>
      <c r="E77" s="10">
        <v>7617.5</v>
      </c>
      <c r="F77" s="10"/>
      <c r="G77" s="11">
        <v>25</v>
      </c>
      <c r="H77" s="10"/>
      <c r="I77" s="10">
        <f t="shared" si="67"/>
        <v>218.62225000000001</v>
      </c>
      <c r="J77" s="10">
        <f t="shared" si="68"/>
        <v>540.84249999999997</v>
      </c>
      <c r="K77" s="14">
        <v>99.03</v>
      </c>
      <c r="L77" s="10">
        <f t="shared" ref="L77" si="72">E77*3.4%</f>
        <v>258.995</v>
      </c>
      <c r="M77" s="10"/>
      <c r="N77" s="10">
        <f t="shared" si="70"/>
        <v>231.572</v>
      </c>
      <c r="O77" s="10">
        <v>540.08000000000004</v>
      </c>
      <c r="P77" s="10"/>
      <c r="Q77" s="10">
        <f t="shared" si="71"/>
        <v>450.19425000000001</v>
      </c>
      <c r="R77" s="10">
        <v>475.19</v>
      </c>
      <c r="S77" s="10">
        <v>540.84</v>
      </c>
      <c r="T77" s="10">
        <v>7142.31</v>
      </c>
      <c r="U77" s="12" t="s">
        <v>0</v>
      </c>
      <c r="V77" s="1"/>
      <c r="Z77" s="1"/>
      <c r="AA77" s="2"/>
    </row>
    <row r="78" spans="1:27">
      <c r="A78" s="9">
        <v>68</v>
      </c>
      <c r="B78" s="47" t="s">
        <v>81</v>
      </c>
      <c r="C78" s="9" t="s">
        <v>80</v>
      </c>
      <c r="D78" s="9" t="s">
        <v>2</v>
      </c>
      <c r="E78" s="10">
        <v>5730.02</v>
      </c>
      <c r="F78" s="10"/>
      <c r="G78" s="11">
        <v>25</v>
      </c>
      <c r="H78" s="10"/>
      <c r="I78" s="10">
        <f t="shared" si="67"/>
        <v>164.45157400000002</v>
      </c>
      <c r="J78" s="10">
        <f t="shared" si="68"/>
        <v>406.83141999999998</v>
      </c>
      <c r="K78" s="14">
        <v>74.489999999999995</v>
      </c>
      <c r="L78" s="10">
        <f t="shared" ref="L78" si="73">J78*3.4%</f>
        <v>13.832268280000001</v>
      </c>
      <c r="M78" s="10"/>
      <c r="N78" s="10">
        <f t="shared" si="70"/>
        <v>174.19260800000001</v>
      </c>
      <c r="O78" s="10">
        <v>406.26</v>
      </c>
      <c r="P78" s="10"/>
      <c r="Q78" s="10">
        <f t="shared" si="71"/>
        <v>338.644182</v>
      </c>
      <c r="R78" s="10">
        <v>363.64</v>
      </c>
      <c r="S78" s="10">
        <v>406.83</v>
      </c>
      <c r="T78" s="10">
        <v>5366.38</v>
      </c>
      <c r="U78" s="12" t="s">
        <v>0</v>
      </c>
      <c r="V78" s="1"/>
      <c r="Z78" s="1"/>
      <c r="AA78" s="2"/>
    </row>
    <row r="79" spans="1:27">
      <c r="A79" s="9">
        <v>69</v>
      </c>
      <c r="B79" s="47" t="s">
        <v>82</v>
      </c>
      <c r="C79" s="13" t="s">
        <v>158</v>
      </c>
      <c r="D79" s="9" t="s">
        <v>8</v>
      </c>
      <c r="E79" s="10">
        <v>11594.8</v>
      </c>
      <c r="F79" s="10"/>
      <c r="G79" s="11">
        <v>25</v>
      </c>
      <c r="H79" s="10"/>
      <c r="I79" s="10">
        <f t="shared" si="67"/>
        <v>332.77076</v>
      </c>
      <c r="J79" s="10">
        <f t="shared" si="68"/>
        <v>823.23079999999993</v>
      </c>
      <c r="K79" s="14">
        <v>150.72999999999999</v>
      </c>
      <c r="L79" s="10">
        <f t="shared" ref="L79" si="74">E79*3.4%</f>
        <v>394.22320000000002</v>
      </c>
      <c r="M79" s="10"/>
      <c r="N79" s="10">
        <f t="shared" si="70"/>
        <v>352.48192</v>
      </c>
      <c r="O79" s="10">
        <v>822.07</v>
      </c>
      <c r="P79" s="10"/>
      <c r="Q79" s="10">
        <f t="shared" si="71"/>
        <v>685.25268000000005</v>
      </c>
      <c r="R79" s="10">
        <v>710.25</v>
      </c>
      <c r="S79" s="10">
        <v>823.23</v>
      </c>
      <c r="T79" s="10">
        <v>10884.55</v>
      </c>
      <c r="U79" s="12" t="s">
        <v>0</v>
      </c>
      <c r="V79" s="1"/>
      <c r="Z79" s="1"/>
      <c r="AA79" s="2"/>
    </row>
    <row r="80" spans="1:27" ht="30">
      <c r="A80" s="9">
        <v>70</v>
      </c>
      <c r="B80" s="47" t="s">
        <v>83</v>
      </c>
      <c r="C80" s="13" t="s">
        <v>158</v>
      </c>
      <c r="D80" s="9" t="s">
        <v>2</v>
      </c>
      <c r="E80" s="10">
        <v>8117.5</v>
      </c>
      <c r="F80" s="10"/>
      <c r="G80" s="11">
        <v>25</v>
      </c>
      <c r="H80" s="10"/>
      <c r="I80" s="10">
        <f t="shared" si="67"/>
        <v>232.97225</v>
      </c>
      <c r="J80" s="10">
        <f t="shared" si="68"/>
        <v>576.34249999999997</v>
      </c>
      <c r="K80" s="14">
        <v>105.53</v>
      </c>
      <c r="L80" s="10">
        <f t="shared" ref="L80" si="75">J80*3.4%</f>
        <v>19.595645000000001</v>
      </c>
      <c r="M80" s="10"/>
      <c r="N80" s="10">
        <f t="shared" si="70"/>
        <v>246.77199999999999</v>
      </c>
      <c r="O80" s="10">
        <v>575.53</v>
      </c>
      <c r="P80" s="10"/>
      <c r="Q80" s="10">
        <f t="shared" si="71"/>
        <v>479.74424999999997</v>
      </c>
      <c r="R80" s="10">
        <v>504.74</v>
      </c>
      <c r="S80" s="10">
        <v>576.34</v>
      </c>
      <c r="T80" s="10">
        <v>7612.76</v>
      </c>
      <c r="U80" s="12" t="s">
        <v>0</v>
      </c>
      <c r="V80" s="1"/>
      <c r="Z80" s="1"/>
      <c r="AA80" s="2"/>
    </row>
    <row r="81" spans="1:27">
      <c r="A81" s="9">
        <v>71</v>
      </c>
      <c r="B81" s="47" t="s">
        <v>84</v>
      </c>
      <c r="C81" s="13" t="s">
        <v>158</v>
      </c>
      <c r="D81" s="9" t="s">
        <v>2</v>
      </c>
      <c r="E81" s="10">
        <v>6384.41</v>
      </c>
      <c r="F81" s="10"/>
      <c r="G81" s="11">
        <v>25</v>
      </c>
      <c r="H81" s="10"/>
      <c r="I81" s="10">
        <f t="shared" si="67"/>
        <v>183.23256699999999</v>
      </c>
      <c r="J81" s="10">
        <f t="shared" si="68"/>
        <v>453.29310999999996</v>
      </c>
      <c r="K81" s="14">
        <v>83</v>
      </c>
      <c r="L81" s="10">
        <f t="shared" ref="L81" si="76">E81*3.4%</f>
        <v>217.06994</v>
      </c>
      <c r="M81" s="10"/>
      <c r="N81" s="10">
        <f t="shared" si="70"/>
        <v>194.08606399999999</v>
      </c>
      <c r="O81" s="10">
        <v>452.65</v>
      </c>
      <c r="P81" s="10"/>
      <c r="Q81" s="10">
        <f t="shared" si="71"/>
        <v>377.31863099999998</v>
      </c>
      <c r="R81" s="10">
        <v>402.32</v>
      </c>
      <c r="S81" s="10">
        <v>453.29</v>
      </c>
      <c r="T81" s="10">
        <v>5982.09</v>
      </c>
      <c r="U81" s="12" t="s">
        <v>0</v>
      </c>
      <c r="V81" s="1"/>
      <c r="Z81" s="1"/>
      <c r="AA81" s="2"/>
    </row>
    <row r="82" spans="1:27">
      <c r="A82" s="9">
        <v>72</v>
      </c>
      <c r="B82" s="47" t="s">
        <v>85</v>
      </c>
      <c r="C82" s="13" t="s">
        <v>172</v>
      </c>
      <c r="D82" s="9" t="s">
        <v>2</v>
      </c>
      <c r="E82" s="10">
        <v>8117.5</v>
      </c>
      <c r="F82" s="10"/>
      <c r="G82" s="11">
        <v>25</v>
      </c>
      <c r="H82" s="10"/>
      <c r="I82" s="10">
        <f t="shared" si="67"/>
        <v>232.97225</v>
      </c>
      <c r="J82" s="10">
        <f t="shared" si="68"/>
        <v>576.34249999999997</v>
      </c>
      <c r="K82" s="14">
        <v>105.53</v>
      </c>
      <c r="L82" s="10">
        <f t="shared" ref="L82" si="77">J82*3.4%</f>
        <v>19.595645000000001</v>
      </c>
      <c r="M82" s="10"/>
      <c r="N82" s="10">
        <f t="shared" si="70"/>
        <v>246.77199999999999</v>
      </c>
      <c r="O82" s="10">
        <v>575.53</v>
      </c>
      <c r="P82" s="10"/>
      <c r="Q82" s="10">
        <f t="shared" si="71"/>
        <v>479.74424999999997</v>
      </c>
      <c r="R82" s="10">
        <v>504.74</v>
      </c>
      <c r="S82" s="10">
        <v>576.34</v>
      </c>
      <c r="T82" s="10">
        <v>7612.76</v>
      </c>
      <c r="U82" s="12" t="s">
        <v>0</v>
      </c>
      <c r="V82" s="1"/>
      <c r="Z82" s="1"/>
      <c r="AA82" s="2"/>
    </row>
    <row r="83" spans="1:27">
      <c r="A83" s="9">
        <v>73</v>
      </c>
      <c r="B83" s="47" t="s">
        <v>86</v>
      </c>
      <c r="C83" s="13" t="s">
        <v>159</v>
      </c>
      <c r="D83" s="9" t="s">
        <v>2</v>
      </c>
      <c r="E83" s="10">
        <v>8117.5</v>
      </c>
      <c r="F83" s="10"/>
      <c r="G83" s="11">
        <v>25</v>
      </c>
      <c r="H83" s="10"/>
      <c r="I83" s="10">
        <f t="shared" si="67"/>
        <v>232.97225</v>
      </c>
      <c r="J83" s="10">
        <f t="shared" si="68"/>
        <v>576.34249999999997</v>
      </c>
      <c r="K83" s="14">
        <v>105.53</v>
      </c>
      <c r="L83" s="10">
        <f t="shared" ref="L83" si="78">E83*3.4%</f>
        <v>275.995</v>
      </c>
      <c r="M83" s="10"/>
      <c r="N83" s="10">
        <f t="shared" si="70"/>
        <v>246.77199999999999</v>
      </c>
      <c r="O83" s="10">
        <v>575.53</v>
      </c>
      <c r="P83" s="10"/>
      <c r="Q83" s="10">
        <f t="shared" si="71"/>
        <v>479.74424999999997</v>
      </c>
      <c r="R83" s="10">
        <v>504.74</v>
      </c>
      <c r="S83" s="10">
        <v>576.34</v>
      </c>
      <c r="T83" s="10">
        <v>7612.76</v>
      </c>
      <c r="U83" s="12" t="s">
        <v>0</v>
      </c>
      <c r="V83" s="1"/>
      <c r="Z83" s="1"/>
      <c r="AA83" s="2"/>
    </row>
    <row r="84" spans="1:27" ht="30">
      <c r="A84" s="9">
        <v>74</v>
      </c>
      <c r="B84" s="47" t="s">
        <v>87</v>
      </c>
      <c r="C84" s="13" t="s">
        <v>177</v>
      </c>
      <c r="D84" s="9" t="s">
        <v>66</v>
      </c>
      <c r="E84" s="10">
        <v>8617.5</v>
      </c>
      <c r="F84" s="10"/>
      <c r="G84" s="11">
        <v>25</v>
      </c>
      <c r="H84" s="10"/>
      <c r="I84" s="10">
        <f t="shared" si="67"/>
        <v>247.32225</v>
      </c>
      <c r="J84" s="10">
        <f t="shared" si="68"/>
        <v>611.84249999999997</v>
      </c>
      <c r="K84" s="14">
        <v>112.03</v>
      </c>
      <c r="L84" s="10">
        <f t="shared" ref="L84" si="79">J84*3.4%</f>
        <v>20.802645000000002</v>
      </c>
      <c r="M84" s="10"/>
      <c r="N84" s="10">
        <f t="shared" si="70"/>
        <v>261.97199999999998</v>
      </c>
      <c r="O84" s="10">
        <v>610.98</v>
      </c>
      <c r="P84" s="10"/>
      <c r="Q84" s="10">
        <f t="shared" si="71"/>
        <v>509.29424999999998</v>
      </c>
      <c r="R84" s="10">
        <v>534.29</v>
      </c>
      <c r="S84" s="10">
        <v>611.84</v>
      </c>
      <c r="T84" s="10">
        <v>8083.21</v>
      </c>
      <c r="U84" s="12" t="s">
        <v>0</v>
      </c>
      <c r="V84" s="1"/>
      <c r="Z84" s="1"/>
      <c r="AA84" s="2"/>
    </row>
    <row r="85" spans="1:27">
      <c r="A85" s="9">
        <v>75</v>
      </c>
      <c r="B85" s="47" t="s">
        <v>88</v>
      </c>
      <c r="C85" s="13" t="s">
        <v>158</v>
      </c>
      <c r="D85" s="9" t="s">
        <v>89</v>
      </c>
      <c r="E85" s="10">
        <v>7617.5</v>
      </c>
      <c r="F85" s="10"/>
      <c r="G85" s="11">
        <v>25</v>
      </c>
      <c r="H85" s="10"/>
      <c r="I85" s="10">
        <f t="shared" si="67"/>
        <v>218.62225000000001</v>
      </c>
      <c r="J85" s="10">
        <f t="shared" si="68"/>
        <v>540.84249999999997</v>
      </c>
      <c r="K85" s="14">
        <v>99.03</v>
      </c>
      <c r="L85" s="10">
        <f t="shared" ref="L85" si="80">E85*3.4%</f>
        <v>258.995</v>
      </c>
      <c r="M85" s="10"/>
      <c r="N85" s="10">
        <f t="shared" si="70"/>
        <v>231.572</v>
      </c>
      <c r="O85" s="10">
        <v>540.08000000000004</v>
      </c>
      <c r="P85" s="10"/>
      <c r="Q85" s="10">
        <f t="shared" si="71"/>
        <v>450.19425000000001</v>
      </c>
      <c r="R85" s="10">
        <v>475.19</v>
      </c>
      <c r="S85" s="10">
        <v>540.84</v>
      </c>
      <c r="T85" s="10">
        <v>7142.31</v>
      </c>
      <c r="U85" s="12" t="s">
        <v>0</v>
      </c>
      <c r="V85" s="1"/>
      <c r="Z85" s="1"/>
      <c r="AA85" s="2"/>
    </row>
    <row r="86" spans="1:27">
      <c r="A86" s="9">
        <v>76</v>
      </c>
      <c r="B86" s="47" t="s">
        <v>90</v>
      </c>
      <c r="C86" s="13" t="s">
        <v>158</v>
      </c>
      <c r="D86" s="9" t="s">
        <v>2</v>
      </c>
      <c r="E86" s="10">
        <v>8617.5</v>
      </c>
      <c r="F86" s="10"/>
      <c r="G86" s="11">
        <v>25</v>
      </c>
      <c r="H86" s="10"/>
      <c r="I86" s="10">
        <f t="shared" si="67"/>
        <v>247.32225</v>
      </c>
      <c r="J86" s="10">
        <f t="shared" si="68"/>
        <v>611.84249999999997</v>
      </c>
      <c r="K86" s="14">
        <v>112.03</v>
      </c>
      <c r="L86" s="10">
        <f t="shared" ref="L86" si="81">J86*3.4%</f>
        <v>20.802645000000002</v>
      </c>
      <c r="M86" s="10"/>
      <c r="N86" s="10">
        <f t="shared" si="70"/>
        <v>261.97199999999998</v>
      </c>
      <c r="O86" s="10">
        <v>610.98</v>
      </c>
      <c r="P86" s="10"/>
      <c r="Q86" s="10">
        <f t="shared" si="71"/>
        <v>509.29424999999998</v>
      </c>
      <c r="R86" s="10">
        <v>534.29</v>
      </c>
      <c r="S86" s="10">
        <v>611.84</v>
      </c>
      <c r="T86" s="10">
        <v>8083.21</v>
      </c>
      <c r="U86" s="12" t="s">
        <v>0</v>
      </c>
      <c r="V86" s="1"/>
      <c r="Z86" s="1"/>
      <c r="AA86" s="2"/>
    </row>
    <row r="87" spans="1:27" ht="30">
      <c r="A87" s="9">
        <v>77</v>
      </c>
      <c r="B87" s="47" t="s">
        <v>91</v>
      </c>
      <c r="C87" s="13" t="s">
        <v>158</v>
      </c>
      <c r="D87" s="9" t="s">
        <v>4</v>
      </c>
      <c r="E87" s="10">
        <v>12117.5</v>
      </c>
      <c r="F87" s="10"/>
      <c r="G87" s="11">
        <v>25</v>
      </c>
      <c r="H87" s="10"/>
      <c r="I87" s="10">
        <f t="shared" si="67"/>
        <v>347.77224999999999</v>
      </c>
      <c r="J87" s="10">
        <f t="shared" si="68"/>
        <v>860.34249999999997</v>
      </c>
      <c r="K87" s="14">
        <v>157.53</v>
      </c>
      <c r="L87" s="10">
        <f t="shared" ref="L87" si="82">E87*3.4%</f>
        <v>411.995</v>
      </c>
      <c r="M87" s="10"/>
      <c r="N87" s="10">
        <f t="shared" si="70"/>
        <v>368.37200000000001</v>
      </c>
      <c r="O87" s="10">
        <v>859.13</v>
      </c>
      <c r="P87" s="10"/>
      <c r="Q87" s="10">
        <f t="shared" si="71"/>
        <v>716.14425000000006</v>
      </c>
      <c r="R87" s="10">
        <v>1772.76</v>
      </c>
      <c r="S87" s="10">
        <v>860.34</v>
      </c>
      <c r="T87" s="10">
        <v>10344.74</v>
      </c>
      <c r="U87" s="12" t="s">
        <v>0</v>
      </c>
      <c r="V87" s="1"/>
      <c r="Z87" s="1"/>
      <c r="AA87" s="2"/>
    </row>
    <row r="88" spans="1:27">
      <c r="A88" s="9">
        <v>78</v>
      </c>
      <c r="B88" s="47" t="s">
        <v>92</v>
      </c>
      <c r="C88" s="13" t="s">
        <v>158</v>
      </c>
      <c r="D88" s="9" t="s">
        <v>2</v>
      </c>
      <c r="E88" s="10">
        <v>7617.5</v>
      </c>
      <c r="F88" s="10"/>
      <c r="G88" s="11">
        <v>25</v>
      </c>
      <c r="H88" s="10"/>
      <c r="I88" s="10">
        <f t="shared" si="67"/>
        <v>218.62225000000001</v>
      </c>
      <c r="J88" s="10">
        <f t="shared" si="68"/>
        <v>540.84249999999997</v>
      </c>
      <c r="K88" s="14">
        <v>99.03</v>
      </c>
      <c r="L88" s="10">
        <f t="shared" ref="L88" si="83">J88*3.4%</f>
        <v>18.388645</v>
      </c>
      <c r="M88" s="10"/>
      <c r="N88" s="10">
        <f t="shared" si="70"/>
        <v>231.572</v>
      </c>
      <c r="O88" s="10">
        <v>540.08000000000004</v>
      </c>
      <c r="P88" s="10"/>
      <c r="Q88" s="10">
        <f t="shared" si="71"/>
        <v>450.19425000000001</v>
      </c>
      <c r="R88" s="10">
        <v>475.19</v>
      </c>
      <c r="S88" s="10">
        <v>540.84</v>
      </c>
      <c r="T88" s="10">
        <v>7142.31</v>
      </c>
      <c r="U88" s="12" t="s">
        <v>0</v>
      </c>
      <c r="V88" s="1"/>
      <c r="Z88" s="1"/>
      <c r="AA88" s="2"/>
    </row>
    <row r="89" spans="1:27">
      <c r="A89" s="9">
        <v>79</v>
      </c>
      <c r="B89" s="47" t="s">
        <v>93</v>
      </c>
      <c r="C89" s="13" t="s">
        <v>159</v>
      </c>
      <c r="D89" s="9" t="s">
        <v>13</v>
      </c>
      <c r="E89" s="10">
        <v>8117.5</v>
      </c>
      <c r="F89" s="10"/>
      <c r="G89" s="11">
        <v>25</v>
      </c>
      <c r="H89" s="10"/>
      <c r="I89" s="10">
        <f t="shared" si="67"/>
        <v>232.97225</v>
      </c>
      <c r="J89" s="10">
        <f t="shared" si="68"/>
        <v>576.34249999999997</v>
      </c>
      <c r="K89" s="14">
        <v>105.53</v>
      </c>
      <c r="L89" s="10">
        <f t="shared" ref="L89" si="84">E89*3.4%</f>
        <v>275.995</v>
      </c>
      <c r="M89" s="10"/>
      <c r="N89" s="10">
        <f t="shared" si="70"/>
        <v>246.77199999999999</v>
      </c>
      <c r="O89" s="10">
        <v>575.53</v>
      </c>
      <c r="P89" s="10"/>
      <c r="Q89" s="10">
        <f t="shared" si="71"/>
        <v>479.74424999999997</v>
      </c>
      <c r="R89" s="10">
        <v>504.74</v>
      </c>
      <c r="S89" s="10">
        <v>576.34</v>
      </c>
      <c r="T89" s="10">
        <v>7612.76</v>
      </c>
      <c r="U89" s="12" t="s">
        <v>0</v>
      </c>
      <c r="V89" s="1"/>
      <c r="Z89" s="1"/>
      <c r="AA89" s="2"/>
    </row>
    <row r="90" spans="1:27" ht="30">
      <c r="A90" s="9">
        <v>80</v>
      </c>
      <c r="B90" s="47" t="s">
        <v>79</v>
      </c>
      <c r="C90" s="13" t="s">
        <v>159</v>
      </c>
      <c r="D90" s="9" t="s">
        <v>2</v>
      </c>
      <c r="E90" s="10">
        <v>8117.5</v>
      </c>
      <c r="F90" s="10"/>
      <c r="G90" s="11">
        <v>25</v>
      </c>
      <c r="H90" s="10"/>
      <c r="I90" s="10">
        <f t="shared" si="67"/>
        <v>232.97225</v>
      </c>
      <c r="J90" s="10">
        <f t="shared" si="68"/>
        <v>576.34249999999997</v>
      </c>
      <c r="K90" s="14">
        <v>105.53</v>
      </c>
      <c r="L90" s="10">
        <f t="shared" ref="L90" si="85">J90*3.4%</f>
        <v>19.595645000000001</v>
      </c>
      <c r="M90" s="10"/>
      <c r="N90" s="10">
        <f t="shared" si="70"/>
        <v>246.77199999999999</v>
      </c>
      <c r="O90" s="10">
        <v>575.53</v>
      </c>
      <c r="P90" s="10"/>
      <c r="Q90" s="10">
        <f t="shared" si="71"/>
        <v>479.74424999999997</v>
      </c>
      <c r="R90" s="10">
        <v>504.74</v>
      </c>
      <c r="S90" s="10">
        <v>576.34</v>
      </c>
      <c r="T90" s="10">
        <v>7612.76</v>
      </c>
      <c r="U90" s="12" t="s">
        <v>0</v>
      </c>
      <c r="V90" s="1"/>
      <c r="Z90" s="1"/>
      <c r="AA90" s="2"/>
    </row>
    <row r="91" spans="1:27">
      <c r="A91" s="9">
        <v>81</v>
      </c>
      <c r="B91" s="47" t="s">
        <v>95</v>
      </c>
      <c r="C91" s="13" t="s">
        <v>158</v>
      </c>
      <c r="D91" s="9" t="s">
        <v>2</v>
      </c>
      <c r="E91" s="10">
        <v>7617.5</v>
      </c>
      <c r="F91" s="10"/>
      <c r="G91" s="11">
        <v>25</v>
      </c>
      <c r="H91" s="10"/>
      <c r="I91" s="10">
        <f t="shared" si="67"/>
        <v>218.62225000000001</v>
      </c>
      <c r="J91" s="10">
        <f t="shared" si="68"/>
        <v>540.84249999999997</v>
      </c>
      <c r="K91" s="14">
        <v>99.03</v>
      </c>
      <c r="L91" s="10">
        <f t="shared" ref="L91" si="86">E91*3.4%</f>
        <v>258.995</v>
      </c>
      <c r="M91" s="10"/>
      <c r="N91" s="10">
        <f t="shared" si="70"/>
        <v>231.572</v>
      </c>
      <c r="O91" s="10">
        <v>540.08000000000004</v>
      </c>
      <c r="P91" s="10"/>
      <c r="Q91" s="10">
        <f t="shared" si="71"/>
        <v>450.19425000000001</v>
      </c>
      <c r="R91" s="10">
        <v>475.19</v>
      </c>
      <c r="S91" s="10">
        <v>540.84</v>
      </c>
      <c r="T91" s="10">
        <v>7142.31</v>
      </c>
      <c r="U91" s="12" t="s">
        <v>0</v>
      </c>
      <c r="V91" s="1"/>
      <c r="Z91" s="1"/>
      <c r="AA91" s="2"/>
    </row>
    <row r="92" spans="1:27">
      <c r="A92" s="9">
        <v>82</v>
      </c>
      <c r="B92" s="47" t="s">
        <v>96</v>
      </c>
      <c r="C92" s="13" t="s">
        <v>158</v>
      </c>
      <c r="D92" s="9" t="s">
        <v>2</v>
      </c>
      <c r="E92" s="10">
        <v>8179.5</v>
      </c>
      <c r="F92" s="10"/>
      <c r="G92" s="11">
        <v>25</v>
      </c>
      <c r="H92" s="10"/>
      <c r="I92" s="10">
        <f t="shared" si="67"/>
        <v>234.75165000000001</v>
      </c>
      <c r="J92" s="10">
        <f t="shared" si="68"/>
        <v>580.7444999999999</v>
      </c>
      <c r="K92" s="14">
        <v>106.33</v>
      </c>
      <c r="L92" s="10">
        <f t="shared" ref="L92" si="87">J92*3.4%</f>
        <v>19.745312999999999</v>
      </c>
      <c r="M92" s="10"/>
      <c r="N92" s="10">
        <f t="shared" si="70"/>
        <v>248.6568</v>
      </c>
      <c r="O92" s="10">
        <v>579.92999999999995</v>
      </c>
      <c r="P92" s="10"/>
      <c r="Q92" s="10">
        <f t="shared" si="71"/>
        <v>483.40845000000002</v>
      </c>
      <c r="R92" s="10">
        <v>508.41</v>
      </c>
      <c r="S92" s="10">
        <v>580.74</v>
      </c>
      <c r="T92" s="10">
        <v>7671.09</v>
      </c>
      <c r="U92" s="12" t="s">
        <v>0</v>
      </c>
      <c r="V92" s="1"/>
      <c r="Z92" s="1"/>
      <c r="AA92" s="2"/>
    </row>
    <row r="93" spans="1:27" ht="30">
      <c r="A93" s="9">
        <v>83</v>
      </c>
      <c r="B93" s="47" t="s">
        <v>97</v>
      </c>
      <c r="C93" s="13" t="s">
        <v>158</v>
      </c>
      <c r="D93" s="9" t="s">
        <v>8</v>
      </c>
      <c r="E93" s="10">
        <v>7000</v>
      </c>
      <c r="F93" s="10"/>
      <c r="G93" s="11">
        <v>25</v>
      </c>
      <c r="H93" s="10"/>
      <c r="I93" s="10">
        <f t="shared" si="67"/>
        <v>200.9</v>
      </c>
      <c r="J93" s="10">
        <f t="shared" si="68"/>
        <v>496.99999999999994</v>
      </c>
      <c r="K93" s="14">
        <v>91</v>
      </c>
      <c r="L93" s="10">
        <f t="shared" ref="L93" si="88">E93*3.4%</f>
        <v>238.00000000000003</v>
      </c>
      <c r="M93" s="10"/>
      <c r="N93" s="10">
        <f t="shared" si="70"/>
        <v>212.8</v>
      </c>
      <c r="O93" s="10">
        <v>496.3</v>
      </c>
      <c r="P93" s="10"/>
      <c r="Q93" s="10">
        <f t="shared" si="71"/>
        <v>413.70000000000005</v>
      </c>
      <c r="R93" s="10">
        <v>438.7</v>
      </c>
      <c r="S93" s="10">
        <v>497</v>
      </c>
      <c r="T93" s="10">
        <v>6561.3</v>
      </c>
      <c r="U93" s="12" t="s">
        <v>0</v>
      </c>
      <c r="V93" s="1"/>
      <c r="Z93" s="1"/>
      <c r="AA93" s="2"/>
    </row>
    <row r="94" spans="1:27" ht="30">
      <c r="A94" s="9">
        <v>84</v>
      </c>
      <c r="B94" s="47" t="s">
        <v>98</v>
      </c>
      <c r="C94" s="13" t="s">
        <v>158</v>
      </c>
      <c r="D94" s="9" t="s">
        <v>2</v>
      </c>
      <c r="E94" s="10">
        <v>8183.13</v>
      </c>
      <c r="F94" s="10"/>
      <c r="G94" s="11">
        <v>25</v>
      </c>
      <c r="H94" s="10"/>
      <c r="I94" s="10">
        <f t="shared" si="67"/>
        <v>234.85583099999999</v>
      </c>
      <c r="J94" s="10">
        <f t="shared" si="68"/>
        <v>581.00222999999994</v>
      </c>
      <c r="K94" s="14">
        <v>106.38</v>
      </c>
      <c r="L94" s="10">
        <f t="shared" ref="L94" si="89">J94*3.4%</f>
        <v>19.754075820000001</v>
      </c>
      <c r="M94" s="10"/>
      <c r="N94" s="10">
        <f t="shared" si="70"/>
        <v>248.76715200000001</v>
      </c>
      <c r="O94" s="10">
        <v>580.17999999999995</v>
      </c>
      <c r="P94" s="10"/>
      <c r="Q94" s="10">
        <f t="shared" si="71"/>
        <v>483.62298299999998</v>
      </c>
      <c r="R94" s="10">
        <v>508.63</v>
      </c>
      <c r="S94" s="10">
        <v>581</v>
      </c>
      <c r="T94" s="10">
        <v>7674.5</v>
      </c>
      <c r="U94" s="12" t="s">
        <v>0</v>
      </c>
      <c r="V94" s="1"/>
      <c r="Z94" s="1"/>
      <c r="AA94" s="2"/>
    </row>
    <row r="95" spans="1:27" ht="30">
      <c r="A95" s="9">
        <v>85</v>
      </c>
      <c r="B95" s="47" t="s">
        <v>99</v>
      </c>
      <c r="C95" s="13" t="s">
        <v>179</v>
      </c>
      <c r="D95" s="9" t="s">
        <v>2</v>
      </c>
      <c r="E95" s="10">
        <v>8117.5</v>
      </c>
      <c r="F95" s="10"/>
      <c r="G95" s="11">
        <v>25</v>
      </c>
      <c r="H95" s="10"/>
      <c r="I95" s="10">
        <f t="shared" si="67"/>
        <v>232.97225</v>
      </c>
      <c r="J95" s="10">
        <f t="shared" si="68"/>
        <v>576.34249999999997</v>
      </c>
      <c r="K95" s="14">
        <v>105.53</v>
      </c>
      <c r="L95" s="10">
        <f t="shared" ref="L95" si="90">E95*3.4%</f>
        <v>275.995</v>
      </c>
      <c r="M95" s="10"/>
      <c r="N95" s="10">
        <f t="shared" si="70"/>
        <v>246.77199999999999</v>
      </c>
      <c r="O95" s="10">
        <v>575.53</v>
      </c>
      <c r="P95" s="10"/>
      <c r="Q95" s="10">
        <f t="shared" si="71"/>
        <v>479.74424999999997</v>
      </c>
      <c r="R95" s="10">
        <v>504.74</v>
      </c>
      <c r="S95" s="10">
        <v>576.34</v>
      </c>
      <c r="T95" s="10">
        <v>7612.76</v>
      </c>
      <c r="U95" s="12" t="s">
        <v>0</v>
      </c>
      <c r="V95" s="1"/>
      <c r="Z95" s="1"/>
      <c r="AA95" s="2"/>
    </row>
    <row r="96" spans="1:27">
      <c r="A96" s="9">
        <v>86</v>
      </c>
      <c r="B96" s="47" t="s">
        <v>100</v>
      </c>
      <c r="C96" s="13" t="s">
        <v>164</v>
      </c>
      <c r="D96" s="9" t="s">
        <v>2</v>
      </c>
      <c r="E96" s="10">
        <v>7617.5</v>
      </c>
      <c r="F96" s="10"/>
      <c r="G96" s="11">
        <v>25</v>
      </c>
      <c r="H96" s="10"/>
      <c r="I96" s="10">
        <f t="shared" si="67"/>
        <v>218.62225000000001</v>
      </c>
      <c r="J96" s="10">
        <f t="shared" si="68"/>
        <v>540.84249999999997</v>
      </c>
      <c r="K96" s="14">
        <v>99.03</v>
      </c>
      <c r="L96" s="10">
        <f t="shared" ref="L96" si="91">J96*3.4%</f>
        <v>18.388645</v>
      </c>
      <c r="M96" s="10"/>
      <c r="N96" s="10">
        <f t="shared" si="70"/>
        <v>231.572</v>
      </c>
      <c r="O96" s="10">
        <v>540.08000000000004</v>
      </c>
      <c r="P96" s="10"/>
      <c r="Q96" s="10">
        <f t="shared" si="71"/>
        <v>450.19425000000001</v>
      </c>
      <c r="R96" s="10">
        <v>475.19</v>
      </c>
      <c r="S96" s="10">
        <v>540.84</v>
      </c>
      <c r="T96" s="10">
        <v>7142.31</v>
      </c>
      <c r="U96" s="12" t="s">
        <v>0</v>
      </c>
      <c r="V96" s="1"/>
      <c r="Z96" s="1"/>
      <c r="AA96" s="2"/>
    </row>
    <row r="97" spans="1:27">
      <c r="A97" s="9">
        <v>87</v>
      </c>
      <c r="B97" s="47" t="s">
        <v>101</v>
      </c>
      <c r="C97" s="13" t="s">
        <v>159</v>
      </c>
      <c r="D97" s="9" t="s">
        <v>4</v>
      </c>
      <c r="E97" s="10">
        <v>14000</v>
      </c>
      <c r="F97" s="10"/>
      <c r="G97" s="11">
        <v>25</v>
      </c>
      <c r="H97" s="10"/>
      <c r="I97" s="10">
        <f t="shared" si="67"/>
        <v>401.8</v>
      </c>
      <c r="J97" s="10">
        <f t="shared" si="68"/>
        <v>993.99999999999989</v>
      </c>
      <c r="K97" s="14">
        <v>182</v>
      </c>
      <c r="L97" s="10">
        <f t="shared" ref="L97" si="92">E97*3.4%</f>
        <v>476.00000000000006</v>
      </c>
      <c r="M97" s="10"/>
      <c r="N97" s="10">
        <f t="shared" si="70"/>
        <v>425.6</v>
      </c>
      <c r="O97" s="10">
        <v>992.6</v>
      </c>
      <c r="P97" s="10"/>
      <c r="Q97" s="10">
        <f t="shared" si="71"/>
        <v>827.40000000000009</v>
      </c>
      <c r="R97" s="10">
        <v>852.4</v>
      </c>
      <c r="S97" s="10">
        <v>994</v>
      </c>
      <c r="T97" s="10">
        <v>13147.6</v>
      </c>
      <c r="U97" s="12" t="s">
        <v>0</v>
      </c>
      <c r="V97" s="1"/>
      <c r="Z97" s="1"/>
      <c r="AA97" s="2"/>
    </row>
    <row r="98" spans="1:27" ht="30">
      <c r="A98" s="9">
        <v>88</v>
      </c>
      <c r="B98" s="47" t="s">
        <v>102</v>
      </c>
      <c r="C98" s="13" t="s">
        <v>180</v>
      </c>
      <c r="D98" s="9" t="s">
        <v>103</v>
      </c>
      <c r="E98" s="10">
        <v>9735</v>
      </c>
      <c r="F98" s="10"/>
      <c r="G98" s="11">
        <v>25</v>
      </c>
      <c r="H98" s="10"/>
      <c r="I98" s="10">
        <f t="shared" si="67"/>
        <v>279.39449999999999</v>
      </c>
      <c r="J98" s="10">
        <f t="shared" si="68"/>
        <v>691.18499999999995</v>
      </c>
      <c r="K98" s="14">
        <v>126.56</v>
      </c>
      <c r="L98" s="10">
        <f t="shared" ref="L98" si="93">J98*3.4%</f>
        <v>23.50029</v>
      </c>
      <c r="M98" s="10"/>
      <c r="N98" s="10">
        <f t="shared" si="70"/>
        <v>295.94400000000002</v>
      </c>
      <c r="O98" s="10">
        <v>690.21</v>
      </c>
      <c r="P98" s="10"/>
      <c r="Q98" s="10">
        <f t="shared" si="71"/>
        <v>575.33850000000007</v>
      </c>
      <c r="R98" s="10">
        <v>600.33000000000004</v>
      </c>
      <c r="S98" s="10">
        <v>691.19</v>
      </c>
      <c r="T98" s="10">
        <v>9134.67</v>
      </c>
      <c r="U98" s="12" t="s">
        <v>0</v>
      </c>
      <c r="V98" s="1"/>
      <c r="Z98" s="1"/>
      <c r="AA98" s="2"/>
    </row>
    <row r="99" spans="1:27">
      <c r="A99" s="9">
        <v>89</v>
      </c>
      <c r="B99" s="47" t="s">
        <v>104</v>
      </c>
      <c r="C99" s="13" t="s">
        <v>159</v>
      </c>
      <c r="D99" s="9" t="s">
        <v>89</v>
      </c>
      <c r="E99" s="10">
        <v>11500</v>
      </c>
      <c r="F99" s="10"/>
      <c r="G99" s="11">
        <v>25</v>
      </c>
      <c r="H99" s="10"/>
      <c r="I99" s="10">
        <f t="shared" si="67"/>
        <v>330.05</v>
      </c>
      <c r="J99" s="10">
        <f t="shared" si="68"/>
        <v>816.49999999999989</v>
      </c>
      <c r="K99" s="14">
        <v>149.5</v>
      </c>
      <c r="L99" s="10">
        <f t="shared" ref="L99" si="94">E99*3.4%</f>
        <v>391</v>
      </c>
      <c r="M99" s="10"/>
      <c r="N99" s="10">
        <f t="shared" si="70"/>
        <v>349.6</v>
      </c>
      <c r="O99" s="10">
        <v>815.35</v>
      </c>
      <c r="P99" s="10"/>
      <c r="Q99" s="10">
        <f t="shared" si="71"/>
        <v>679.65000000000009</v>
      </c>
      <c r="R99" s="10">
        <v>704.65</v>
      </c>
      <c r="S99" s="10">
        <v>816.5</v>
      </c>
      <c r="T99" s="10">
        <v>10795.35</v>
      </c>
      <c r="U99" s="12" t="s">
        <v>0</v>
      </c>
      <c r="V99" s="1"/>
      <c r="Z99" s="1"/>
      <c r="AA99" s="2"/>
    </row>
    <row r="100" spans="1:27">
      <c r="A100" s="9">
        <v>90</v>
      </c>
      <c r="B100" s="47" t="s">
        <v>105</v>
      </c>
      <c r="C100" s="13" t="s">
        <v>159</v>
      </c>
      <c r="D100" s="9" t="s">
        <v>2</v>
      </c>
      <c r="E100" s="10">
        <v>8117.5</v>
      </c>
      <c r="F100" s="10"/>
      <c r="G100" s="11">
        <v>25</v>
      </c>
      <c r="H100" s="10"/>
      <c r="I100" s="10">
        <f t="shared" si="67"/>
        <v>232.97225</v>
      </c>
      <c r="J100" s="10">
        <f t="shared" si="68"/>
        <v>576.34249999999997</v>
      </c>
      <c r="K100" s="14">
        <v>105.53</v>
      </c>
      <c r="L100" s="10">
        <f t="shared" ref="L100" si="95">J100*3.4%</f>
        <v>19.595645000000001</v>
      </c>
      <c r="M100" s="10"/>
      <c r="N100" s="10">
        <f t="shared" si="70"/>
        <v>246.77199999999999</v>
      </c>
      <c r="O100" s="10">
        <v>575.53</v>
      </c>
      <c r="P100" s="10"/>
      <c r="Q100" s="10">
        <f t="shared" si="71"/>
        <v>479.74424999999997</v>
      </c>
      <c r="R100" s="10">
        <v>504.74</v>
      </c>
      <c r="S100" s="10">
        <v>576.34</v>
      </c>
      <c r="T100" s="10">
        <v>7612.76</v>
      </c>
      <c r="U100" s="12" t="s">
        <v>0</v>
      </c>
      <c r="V100" s="1"/>
      <c r="Z100" s="1"/>
      <c r="AA100" s="2"/>
    </row>
    <row r="101" spans="1:27" ht="30">
      <c r="A101" s="9">
        <v>91</v>
      </c>
      <c r="B101" s="47" t="s">
        <v>106</v>
      </c>
      <c r="C101" s="13" t="s">
        <v>158</v>
      </c>
      <c r="D101" s="9" t="s">
        <v>8</v>
      </c>
      <c r="E101" s="10">
        <v>10000</v>
      </c>
      <c r="F101" s="10"/>
      <c r="G101" s="11">
        <v>25</v>
      </c>
      <c r="H101" s="10"/>
      <c r="I101" s="10">
        <f t="shared" si="67"/>
        <v>287</v>
      </c>
      <c r="J101" s="10">
        <f t="shared" si="68"/>
        <v>709.99999999999989</v>
      </c>
      <c r="K101" s="14">
        <v>130</v>
      </c>
      <c r="L101" s="10">
        <f t="shared" ref="L101" si="96">E101*3.4%</f>
        <v>340</v>
      </c>
      <c r="M101" s="10"/>
      <c r="N101" s="10">
        <f t="shared" si="70"/>
        <v>304</v>
      </c>
      <c r="O101" s="10">
        <v>709</v>
      </c>
      <c r="P101" s="10"/>
      <c r="Q101" s="10">
        <f t="shared" si="71"/>
        <v>591</v>
      </c>
      <c r="R101" s="10">
        <v>616</v>
      </c>
      <c r="S101" s="10">
        <v>710</v>
      </c>
      <c r="T101" s="10">
        <v>9384</v>
      </c>
      <c r="U101" s="12" t="s">
        <v>0</v>
      </c>
      <c r="V101" s="1"/>
      <c r="Z101" s="1"/>
      <c r="AA101" s="2"/>
    </row>
    <row r="102" spans="1:27">
      <c r="A102" s="9">
        <v>92</v>
      </c>
      <c r="B102" s="47" t="s">
        <v>107</v>
      </c>
      <c r="C102" s="13" t="s">
        <v>158</v>
      </c>
      <c r="D102" s="9" t="s">
        <v>2</v>
      </c>
      <c r="E102" s="10">
        <v>7617.5</v>
      </c>
      <c r="F102" s="10"/>
      <c r="G102" s="11">
        <v>25</v>
      </c>
      <c r="H102" s="10"/>
      <c r="I102" s="10">
        <f t="shared" si="67"/>
        <v>218.62225000000001</v>
      </c>
      <c r="J102" s="10">
        <f t="shared" si="68"/>
        <v>540.84249999999997</v>
      </c>
      <c r="K102" s="14">
        <v>99.03</v>
      </c>
      <c r="L102" s="10">
        <f t="shared" ref="L102" si="97">J102*3.4%</f>
        <v>18.388645</v>
      </c>
      <c r="M102" s="10"/>
      <c r="N102" s="10">
        <f t="shared" si="70"/>
        <v>231.572</v>
      </c>
      <c r="O102" s="10">
        <v>540.08000000000004</v>
      </c>
      <c r="P102" s="10"/>
      <c r="Q102" s="10">
        <f t="shared" si="71"/>
        <v>450.19425000000001</v>
      </c>
      <c r="R102" s="10">
        <v>475.19</v>
      </c>
      <c r="S102" s="10">
        <v>540.84</v>
      </c>
      <c r="T102" s="10">
        <v>7142.31</v>
      </c>
      <c r="U102" s="12" t="s">
        <v>0</v>
      </c>
      <c r="V102" s="1"/>
      <c r="Z102" s="1"/>
      <c r="AA102" s="2"/>
    </row>
    <row r="103" spans="1:27">
      <c r="A103" s="9">
        <v>93</v>
      </c>
      <c r="B103" s="47" t="s">
        <v>108</v>
      </c>
      <c r="C103" s="13" t="s">
        <v>172</v>
      </c>
      <c r="D103" s="9" t="s">
        <v>2</v>
      </c>
      <c r="E103" s="10">
        <v>8735.34</v>
      </c>
      <c r="F103" s="10"/>
      <c r="G103" s="11">
        <v>25</v>
      </c>
      <c r="H103" s="10"/>
      <c r="I103" s="10">
        <f t="shared" si="67"/>
        <v>250.70425800000001</v>
      </c>
      <c r="J103" s="10">
        <f t="shared" si="68"/>
        <v>620.20913999999993</v>
      </c>
      <c r="K103" s="14">
        <v>113.56</v>
      </c>
      <c r="L103" s="10">
        <f t="shared" ref="L103" si="98">E103*3.4%</f>
        <v>297.00156000000004</v>
      </c>
      <c r="M103" s="10"/>
      <c r="N103" s="10">
        <f t="shared" si="70"/>
        <v>265.55433599999998</v>
      </c>
      <c r="O103" s="10">
        <v>619.34</v>
      </c>
      <c r="P103" s="10"/>
      <c r="Q103" s="10">
        <f t="shared" si="71"/>
        <v>516.25859400000002</v>
      </c>
      <c r="R103" s="10">
        <v>541.25</v>
      </c>
      <c r="S103" s="10">
        <v>620.21</v>
      </c>
      <c r="T103" s="10">
        <v>8194.09</v>
      </c>
      <c r="U103" s="12" t="s">
        <v>0</v>
      </c>
      <c r="V103" s="1"/>
      <c r="Z103" s="1"/>
      <c r="AA103" s="2"/>
    </row>
    <row r="104" spans="1:27" ht="30">
      <c r="A104" s="9">
        <v>94</v>
      </c>
      <c r="B104" s="47" t="s">
        <v>109</v>
      </c>
      <c r="C104" s="13" t="s">
        <v>172</v>
      </c>
      <c r="D104" s="9" t="s">
        <v>2</v>
      </c>
      <c r="E104" s="10">
        <v>7617.5</v>
      </c>
      <c r="F104" s="10"/>
      <c r="G104" s="11">
        <v>25</v>
      </c>
      <c r="H104" s="10"/>
      <c r="I104" s="10">
        <f t="shared" si="67"/>
        <v>218.62225000000001</v>
      </c>
      <c r="J104" s="10">
        <f t="shared" si="68"/>
        <v>540.84249999999997</v>
      </c>
      <c r="K104" s="14">
        <v>99.03</v>
      </c>
      <c r="L104" s="10">
        <f t="shared" ref="L104" si="99">J104*3.4%</f>
        <v>18.388645</v>
      </c>
      <c r="M104" s="10"/>
      <c r="N104" s="10">
        <f t="shared" si="70"/>
        <v>231.572</v>
      </c>
      <c r="O104" s="10">
        <v>540.08000000000004</v>
      </c>
      <c r="P104" s="10"/>
      <c r="Q104" s="10">
        <f t="shared" si="71"/>
        <v>450.19425000000001</v>
      </c>
      <c r="R104" s="10">
        <v>475.19</v>
      </c>
      <c r="S104" s="10">
        <v>540.84</v>
      </c>
      <c r="T104" s="10">
        <v>7142.31</v>
      </c>
      <c r="U104" s="12" t="s">
        <v>0</v>
      </c>
      <c r="V104" s="1"/>
      <c r="Z104" s="1"/>
      <c r="AA104" s="2"/>
    </row>
    <row r="105" spans="1:27" ht="30">
      <c r="A105" s="9">
        <v>95</v>
      </c>
      <c r="B105" s="47" t="s">
        <v>110</v>
      </c>
      <c r="C105" s="13" t="s">
        <v>181</v>
      </c>
      <c r="D105" s="9" t="s">
        <v>2</v>
      </c>
      <c r="E105" s="10">
        <v>7617.5</v>
      </c>
      <c r="F105" s="10"/>
      <c r="G105" s="11">
        <v>25</v>
      </c>
      <c r="H105" s="10"/>
      <c r="I105" s="10">
        <f t="shared" si="67"/>
        <v>218.62225000000001</v>
      </c>
      <c r="J105" s="10">
        <f t="shared" si="68"/>
        <v>540.84249999999997</v>
      </c>
      <c r="K105" s="14">
        <v>99.03</v>
      </c>
      <c r="L105" s="10">
        <f t="shared" ref="L105" si="100">E105*3.4%</f>
        <v>258.995</v>
      </c>
      <c r="M105" s="10"/>
      <c r="N105" s="10">
        <f t="shared" si="70"/>
        <v>231.572</v>
      </c>
      <c r="O105" s="10">
        <v>540.08000000000004</v>
      </c>
      <c r="P105" s="10"/>
      <c r="Q105" s="10">
        <f t="shared" si="71"/>
        <v>450.19425000000001</v>
      </c>
      <c r="R105" s="10">
        <v>475.19</v>
      </c>
      <c r="S105" s="10">
        <v>540.84</v>
      </c>
      <c r="T105" s="10">
        <v>7142.31</v>
      </c>
      <c r="U105" s="12" t="s">
        <v>0</v>
      </c>
      <c r="V105" s="1"/>
      <c r="Z105" s="1"/>
      <c r="AA105" s="2"/>
    </row>
    <row r="106" spans="1:27">
      <c r="A106" s="9">
        <v>96</v>
      </c>
      <c r="B106" s="47" t="s">
        <v>111</v>
      </c>
      <c r="C106" s="13" t="s">
        <v>159</v>
      </c>
      <c r="D106" s="9" t="s">
        <v>2</v>
      </c>
      <c r="E106" s="10">
        <v>8117.5</v>
      </c>
      <c r="F106" s="10"/>
      <c r="G106" s="11">
        <v>25</v>
      </c>
      <c r="H106" s="10"/>
      <c r="I106" s="10">
        <f t="shared" si="67"/>
        <v>232.97225</v>
      </c>
      <c r="J106" s="10">
        <f t="shared" si="68"/>
        <v>576.34249999999997</v>
      </c>
      <c r="K106" s="14">
        <v>105.53</v>
      </c>
      <c r="L106" s="10">
        <f t="shared" ref="L106" si="101">J106*3.4%</f>
        <v>19.595645000000001</v>
      </c>
      <c r="M106" s="10"/>
      <c r="N106" s="10">
        <f t="shared" si="70"/>
        <v>246.77199999999999</v>
      </c>
      <c r="O106" s="10">
        <v>575.53</v>
      </c>
      <c r="P106" s="10"/>
      <c r="Q106" s="10">
        <f t="shared" si="71"/>
        <v>479.74424999999997</v>
      </c>
      <c r="R106" s="10">
        <v>504.74</v>
      </c>
      <c r="S106" s="10">
        <v>576.34</v>
      </c>
      <c r="T106" s="10">
        <v>7612.76</v>
      </c>
      <c r="U106" s="12" t="s">
        <v>0</v>
      </c>
      <c r="V106" s="1"/>
      <c r="Z106" s="1"/>
      <c r="AA106" s="2"/>
    </row>
    <row r="107" spans="1:27" ht="30">
      <c r="A107" s="9">
        <v>97</v>
      </c>
      <c r="B107" s="47" t="s">
        <v>112</v>
      </c>
      <c r="C107" s="13" t="s">
        <v>158</v>
      </c>
      <c r="D107" s="9" t="s">
        <v>2</v>
      </c>
      <c r="E107" s="10">
        <v>7500</v>
      </c>
      <c r="F107" s="10"/>
      <c r="G107" s="11">
        <v>25</v>
      </c>
      <c r="H107" s="10"/>
      <c r="I107" s="10">
        <f t="shared" si="67"/>
        <v>215.25</v>
      </c>
      <c r="J107" s="10">
        <f t="shared" si="68"/>
        <v>532.5</v>
      </c>
      <c r="K107" s="14">
        <v>97.5</v>
      </c>
      <c r="L107" s="10">
        <f t="shared" ref="L107" si="102">E107*3.4%</f>
        <v>255.00000000000003</v>
      </c>
      <c r="M107" s="10"/>
      <c r="N107" s="10">
        <f t="shared" si="70"/>
        <v>228</v>
      </c>
      <c r="O107" s="10">
        <v>531.75</v>
      </c>
      <c r="P107" s="10"/>
      <c r="Q107" s="10">
        <f t="shared" si="71"/>
        <v>443.25</v>
      </c>
      <c r="R107" s="10">
        <v>468.25</v>
      </c>
      <c r="S107" s="10">
        <v>532.5</v>
      </c>
      <c r="T107" s="10">
        <v>7031.75</v>
      </c>
      <c r="U107" s="12" t="s">
        <v>0</v>
      </c>
      <c r="V107" s="1"/>
      <c r="Z107" s="1"/>
      <c r="AA107" s="2"/>
    </row>
    <row r="108" spans="1:27">
      <c r="A108" s="9">
        <v>98</v>
      </c>
      <c r="B108" s="47" t="s">
        <v>113</v>
      </c>
      <c r="C108" s="13" t="s">
        <v>169</v>
      </c>
      <c r="D108" s="9" t="s">
        <v>2</v>
      </c>
      <c r="E108" s="10">
        <v>5117.5</v>
      </c>
      <c r="F108" s="10"/>
      <c r="G108" s="11">
        <v>25</v>
      </c>
      <c r="H108" s="10"/>
      <c r="I108" s="10">
        <f t="shared" si="67"/>
        <v>146.87225000000001</v>
      </c>
      <c r="J108" s="10">
        <f t="shared" si="68"/>
        <v>363.34249999999997</v>
      </c>
      <c r="K108" s="14">
        <v>66.53</v>
      </c>
      <c r="L108" s="10">
        <f t="shared" ref="L108" si="103">J108*3.4%</f>
        <v>12.353645</v>
      </c>
      <c r="M108" s="10"/>
      <c r="N108" s="10">
        <f t="shared" si="70"/>
        <v>155.572</v>
      </c>
      <c r="O108" s="10">
        <v>362.83</v>
      </c>
      <c r="P108" s="10"/>
      <c r="Q108" s="10">
        <f t="shared" si="71"/>
        <v>302.44425000000001</v>
      </c>
      <c r="R108" s="10">
        <v>327.44</v>
      </c>
      <c r="S108" s="10">
        <v>363.34</v>
      </c>
      <c r="T108" s="10">
        <v>4790.0600000000004</v>
      </c>
      <c r="U108" s="12" t="s">
        <v>0</v>
      </c>
      <c r="V108" s="1"/>
      <c r="Z108" s="1"/>
      <c r="AA108" s="2"/>
    </row>
    <row r="109" spans="1:27">
      <c r="A109" s="9">
        <v>99</v>
      </c>
      <c r="B109" s="47" t="s">
        <v>114</v>
      </c>
      <c r="C109" s="13" t="s">
        <v>158</v>
      </c>
      <c r="D109" s="9" t="s">
        <v>50</v>
      </c>
      <c r="E109" s="10">
        <v>7000</v>
      </c>
      <c r="F109" s="10"/>
      <c r="G109" s="11">
        <v>25</v>
      </c>
      <c r="H109" s="10"/>
      <c r="I109" s="10">
        <f t="shared" si="67"/>
        <v>200.9</v>
      </c>
      <c r="J109" s="10">
        <f t="shared" si="68"/>
        <v>496.99999999999994</v>
      </c>
      <c r="K109" s="14">
        <v>91</v>
      </c>
      <c r="L109" s="10">
        <f t="shared" ref="L109" si="104">E109*3.4%</f>
        <v>238.00000000000003</v>
      </c>
      <c r="M109" s="10"/>
      <c r="N109" s="10">
        <f t="shared" si="70"/>
        <v>212.8</v>
      </c>
      <c r="O109" s="10">
        <v>496.3</v>
      </c>
      <c r="P109" s="10"/>
      <c r="Q109" s="10">
        <f t="shared" si="71"/>
        <v>413.70000000000005</v>
      </c>
      <c r="R109" s="10">
        <v>438.7</v>
      </c>
      <c r="S109" s="10">
        <v>497</v>
      </c>
      <c r="T109" s="10">
        <v>6561.3</v>
      </c>
      <c r="U109" s="12" t="s">
        <v>0</v>
      </c>
      <c r="V109" s="1"/>
      <c r="Z109" s="1"/>
      <c r="AA109" s="2"/>
    </row>
    <row r="110" spans="1:27">
      <c r="A110" s="9">
        <v>100</v>
      </c>
      <c r="B110" s="47" t="s">
        <v>115</v>
      </c>
      <c r="C110" s="13" t="s">
        <v>158</v>
      </c>
      <c r="D110" s="9" t="s">
        <v>2</v>
      </c>
      <c r="E110" s="10">
        <v>8117.5</v>
      </c>
      <c r="F110" s="10"/>
      <c r="G110" s="11">
        <v>25</v>
      </c>
      <c r="H110" s="10"/>
      <c r="I110" s="10">
        <f t="shared" si="67"/>
        <v>232.97225</v>
      </c>
      <c r="J110" s="10">
        <f t="shared" si="68"/>
        <v>576.34249999999997</v>
      </c>
      <c r="K110" s="14">
        <v>105.53</v>
      </c>
      <c r="L110" s="10">
        <f t="shared" ref="L110" si="105">J110*3.4%</f>
        <v>19.595645000000001</v>
      </c>
      <c r="M110" s="10"/>
      <c r="N110" s="10">
        <f t="shared" si="70"/>
        <v>246.77199999999999</v>
      </c>
      <c r="O110" s="10">
        <v>575.53</v>
      </c>
      <c r="P110" s="10"/>
      <c r="Q110" s="10">
        <f t="shared" si="71"/>
        <v>479.74424999999997</v>
      </c>
      <c r="R110" s="10">
        <v>504.74</v>
      </c>
      <c r="S110" s="10">
        <v>576.34</v>
      </c>
      <c r="T110" s="10">
        <v>7612.76</v>
      </c>
      <c r="U110" s="12" t="s">
        <v>0</v>
      </c>
      <c r="V110" s="1"/>
      <c r="Z110" s="1"/>
      <c r="AA110" s="2"/>
    </row>
    <row r="111" spans="1:27" ht="30">
      <c r="A111" s="9">
        <v>101</v>
      </c>
      <c r="B111" s="47" t="s">
        <v>116</v>
      </c>
      <c r="C111" s="13" t="s">
        <v>163</v>
      </c>
      <c r="D111" s="9" t="s">
        <v>8</v>
      </c>
      <c r="E111" s="10">
        <v>9808.75</v>
      </c>
      <c r="F111" s="10"/>
      <c r="G111" s="11">
        <v>25</v>
      </c>
      <c r="H111" s="10"/>
      <c r="I111" s="10">
        <f t="shared" si="67"/>
        <v>281.51112499999999</v>
      </c>
      <c r="J111" s="10">
        <f t="shared" si="68"/>
        <v>696.42124999999999</v>
      </c>
      <c r="K111" s="14">
        <v>127.51</v>
      </c>
      <c r="L111" s="10">
        <f t="shared" ref="L111" si="106">E111*3.4%</f>
        <v>333.4975</v>
      </c>
      <c r="M111" s="10"/>
      <c r="N111" s="10">
        <f t="shared" si="70"/>
        <v>298.18599999999998</v>
      </c>
      <c r="O111" s="10">
        <v>695.44</v>
      </c>
      <c r="P111" s="10"/>
      <c r="Q111" s="10">
        <f t="shared" si="71"/>
        <v>579.69712499999991</v>
      </c>
      <c r="R111" s="10">
        <v>604.70000000000005</v>
      </c>
      <c r="S111" s="10">
        <v>696.42</v>
      </c>
      <c r="T111" s="10">
        <v>9204.0499999999993</v>
      </c>
      <c r="U111" s="12" t="s">
        <v>0</v>
      </c>
      <c r="V111" s="1"/>
      <c r="Z111" s="1"/>
      <c r="AA111" s="2"/>
    </row>
    <row r="112" spans="1:27">
      <c r="A112" s="9">
        <v>102</v>
      </c>
      <c r="B112" s="47" t="s">
        <v>117</v>
      </c>
      <c r="C112" s="13" t="s">
        <v>181</v>
      </c>
      <c r="D112" s="9" t="s">
        <v>2</v>
      </c>
      <c r="E112" s="10">
        <v>7617.5</v>
      </c>
      <c r="F112" s="10"/>
      <c r="G112" s="11">
        <v>25</v>
      </c>
      <c r="H112" s="10"/>
      <c r="I112" s="10">
        <f t="shared" si="67"/>
        <v>218.62225000000001</v>
      </c>
      <c r="J112" s="10">
        <f t="shared" si="68"/>
        <v>540.84249999999997</v>
      </c>
      <c r="K112" s="14">
        <v>99.03</v>
      </c>
      <c r="L112" s="10">
        <f t="shared" ref="L112" si="107">J112*3.4%</f>
        <v>18.388645</v>
      </c>
      <c r="M112" s="10"/>
      <c r="N112" s="10">
        <f t="shared" si="70"/>
        <v>231.572</v>
      </c>
      <c r="O112" s="10">
        <v>540.08000000000004</v>
      </c>
      <c r="P112" s="10"/>
      <c r="Q112" s="10">
        <f t="shared" si="71"/>
        <v>450.19425000000001</v>
      </c>
      <c r="R112" s="10">
        <v>475.19</v>
      </c>
      <c r="S112" s="10">
        <v>540.84</v>
      </c>
      <c r="T112" s="10">
        <v>7142.31</v>
      </c>
      <c r="U112" s="12" t="s">
        <v>0</v>
      </c>
      <c r="V112" s="1"/>
      <c r="Z112" s="1"/>
      <c r="AA112" s="2"/>
    </row>
    <row r="113" spans="1:27">
      <c r="A113" s="9">
        <v>103</v>
      </c>
      <c r="B113" s="47" t="s">
        <v>118</v>
      </c>
      <c r="C113" s="13" t="s">
        <v>158</v>
      </c>
      <c r="D113" s="9" t="s">
        <v>2</v>
      </c>
      <c r="E113" s="10">
        <v>7617.5</v>
      </c>
      <c r="F113" s="10"/>
      <c r="G113" s="11">
        <v>25</v>
      </c>
      <c r="H113" s="10"/>
      <c r="I113" s="10">
        <f t="shared" si="67"/>
        <v>218.62225000000001</v>
      </c>
      <c r="J113" s="10">
        <f t="shared" si="68"/>
        <v>540.84249999999997</v>
      </c>
      <c r="K113" s="14">
        <v>99.03</v>
      </c>
      <c r="L113" s="10">
        <f t="shared" ref="L113" si="108">E113*3.4%</f>
        <v>258.995</v>
      </c>
      <c r="M113" s="10"/>
      <c r="N113" s="10">
        <f t="shared" si="70"/>
        <v>231.572</v>
      </c>
      <c r="O113" s="10">
        <v>540.08000000000004</v>
      </c>
      <c r="P113" s="10"/>
      <c r="Q113" s="10">
        <f t="shared" si="71"/>
        <v>450.19425000000001</v>
      </c>
      <c r="R113" s="10">
        <v>475.19</v>
      </c>
      <c r="S113" s="10">
        <v>540.84</v>
      </c>
      <c r="T113" s="10">
        <v>7142.31</v>
      </c>
      <c r="U113" s="12" t="s">
        <v>0</v>
      </c>
      <c r="V113" s="1"/>
      <c r="Z113" s="1"/>
      <c r="AA113" s="2"/>
    </row>
    <row r="114" spans="1:27">
      <c r="A114" s="9">
        <v>104</v>
      </c>
      <c r="B114" s="47" t="s">
        <v>69</v>
      </c>
      <c r="C114" s="13" t="s">
        <v>169</v>
      </c>
      <c r="D114" s="9" t="s">
        <v>13</v>
      </c>
      <c r="E114" s="10">
        <v>6131.8</v>
      </c>
      <c r="F114" s="10"/>
      <c r="G114" s="11">
        <v>25</v>
      </c>
      <c r="H114" s="10"/>
      <c r="I114" s="10">
        <f t="shared" si="67"/>
        <v>175.98266000000001</v>
      </c>
      <c r="J114" s="10">
        <f t="shared" si="68"/>
        <v>435.3578</v>
      </c>
      <c r="K114" s="14">
        <v>79.709999999999994</v>
      </c>
      <c r="L114" s="10">
        <f t="shared" ref="L114" si="109">J114*3.4%</f>
        <v>14.802165200000001</v>
      </c>
      <c r="M114" s="10"/>
      <c r="N114" s="10">
        <f t="shared" si="70"/>
        <v>186.40672000000001</v>
      </c>
      <c r="O114" s="10">
        <v>434.74</v>
      </c>
      <c r="P114" s="10"/>
      <c r="Q114" s="10">
        <f t="shared" si="71"/>
        <v>362.38938000000002</v>
      </c>
      <c r="R114" s="10">
        <v>387.39</v>
      </c>
      <c r="S114" s="10">
        <v>435.36</v>
      </c>
      <c r="T114" s="10">
        <v>5744.41</v>
      </c>
      <c r="U114" s="12" t="s">
        <v>0</v>
      </c>
      <c r="V114" s="1"/>
      <c r="Z114" s="1"/>
      <c r="AA114" s="2"/>
    </row>
    <row r="115" spans="1:27" ht="30">
      <c r="A115" s="9">
        <v>105</v>
      </c>
      <c r="B115" s="47" t="s">
        <v>119</v>
      </c>
      <c r="C115" s="13" t="s">
        <v>158</v>
      </c>
      <c r="D115" s="9" t="s">
        <v>2</v>
      </c>
      <c r="E115" s="10">
        <v>5117.5</v>
      </c>
      <c r="F115" s="10"/>
      <c r="G115" s="11">
        <v>25</v>
      </c>
      <c r="H115" s="10"/>
      <c r="I115" s="10">
        <f t="shared" si="67"/>
        <v>146.87225000000001</v>
      </c>
      <c r="J115" s="10">
        <f t="shared" si="68"/>
        <v>363.34249999999997</v>
      </c>
      <c r="K115" s="14">
        <v>66.53</v>
      </c>
      <c r="L115" s="10">
        <f t="shared" ref="L115" si="110">E115*3.4%</f>
        <v>173.995</v>
      </c>
      <c r="M115" s="10"/>
      <c r="N115" s="10">
        <f t="shared" si="70"/>
        <v>155.572</v>
      </c>
      <c r="O115" s="10">
        <v>362.83</v>
      </c>
      <c r="P115" s="10"/>
      <c r="Q115" s="10">
        <f t="shared" si="71"/>
        <v>302.44425000000001</v>
      </c>
      <c r="R115" s="10">
        <v>327.44</v>
      </c>
      <c r="S115" s="10">
        <v>363.34</v>
      </c>
      <c r="T115" s="10">
        <v>4790.0600000000004</v>
      </c>
      <c r="U115" s="12" t="s">
        <v>0</v>
      </c>
      <c r="V115" s="1"/>
      <c r="Z115" s="1"/>
      <c r="AA115" s="2"/>
    </row>
    <row r="116" spans="1:27" ht="30">
      <c r="A116" s="9">
        <v>106</v>
      </c>
      <c r="B116" s="47" t="s">
        <v>120</v>
      </c>
      <c r="C116" s="13" t="s">
        <v>158</v>
      </c>
      <c r="D116" s="9" t="s">
        <v>2</v>
      </c>
      <c r="E116" s="10">
        <v>8117.5</v>
      </c>
      <c r="F116" s="10"/>
      <c r="G116" s="11">
        <v>25</v>
      </c>
      <c r="H116" s="10"/>
      <c r="I116" s="10">
        <f t="shared" si="67"/>
        <v>232.97225</v>
      </c>
      <c r="J116" s="10">
        <f t="shared" si="68"/>
        <v>576.34249999999997</v>
      </c>
      <c r="K116" s="14">
        <v>105.53</v>
      </c>
      <c r="L116" s="10">
        <f t="shared" ref="L116" si="111">J116*3.4%</f>
        <v>19.595645000000001</v>
      </c>
      <c r="M116" s="10"/>
      <c r="N116" s="10">
        <f t="shared" si="70"/>
        <v>246.77199999999999</v>
      </c>
      <c r="O116" s="10">
        <v>575.53</v>
      </c>
      <c r="P116" s="10"/>
      <c r="Q116" s="10">
        <f t="shared" si="71"/>
        <v>479.74424999999997</v>
      </c>
      <c r="R116" s="10">
        <v>504.74</v>
      </c>
      <c r="S116" s="10">
        <v>576.34</v>
      </c>
      <c r="T116" s="10">
        <v>7612.76</v>
      </c>
      <c r="U116" s="12" t="s">
        <v>0</v>
      </c>
      <c r="V116" s="1"/>
      <c r="Z116" s="1"/>
      <c r="AA116" s="2"/>
    </row>
    <row r="117" spans="1:27">
      <c r="A117" s="9">
        <v>107</v>
      </c>
      <c r="B117" s="47" t="s">
        <v>121</v>
      </c>
      <c r="C117" s="13" t="s">
        <v>159</v>
      </c>
      <c r="D117" s="9" t="s">
        <v>13</v>
      </c>
      <c r="E117" s="10">
        <v>8117.5</v>
      </c>
      <c r="F117" s="10"/>
      <c r="G117" s="11">
        <v>25</v>
      </c>
      <c r="H117" s="10"/>
      <c r="I117" s="10">
        <f t="shared" si="67"/>
        <v>232.97225</v>
      </c>
      <c r="J117" s="10">
        <f t="shared" si="68"/>
        <v>576.34249999999997</v>
      </c>
      <c r="K117" s="14">
        <v>105.53</v>
      </c>
      <c r="L117" s="10">
        <f t="shared" ref="L117" si="112">E117*3.4%</f>
        <v>275.995</v>
      </c>
      <c r="M117" s="10"/>
      <c r="N117" s="10">
        <f t="shared" si="70"/>
        <v>246.77199999999999</v>
      </c>
      <c r="O117" s="10">
        <v>575.53</v>
      </c>
      <c r="P117" s="10"/>
      <c r="Q117" s="10">
        <f t="shared" si="71"/>
        <v>479.74424999999997</v>
      </c>
      <c r="R117" s="10">
        <v>504.74</v>
      </c>
      <c r="S117" s="10">
        <v>576.34</v>
      </c>
      <c r="T117" s="10">
        <v>7612.76</v>
      </c>
      <c r="U117" s="12" t="s">
        <v>0</v>
      </c>
      <c r="V117" s="1"/>
      <c r="Z117" s="1"/>
      <c r="AA117" s="2"/>
    </row>
    <row r="118" spans="1:27" ht="30">
      <c r="A118" s="9">
        <v>108</v>
      </c>
      <c r="B118" s="47" t="s">
        <v>122</v>
      </c>
      <c r="C118" s="13" t="s">
        <v>175</v>
      </c>
      <c r="D118" s="9" t="s">
        <v>2</v>
      </c>
      <c r="E118" s="10">
        <v>7617.5</v>
      </c>
      <c r="F118" s="10"/>
      <c r="G118" s="11">
        <v>25</v>
      </c>
      <c r="H118" s="10"/>
      <c r="I118" s="10">
        <f t="shared" si="67"/>
        <v>218.62225000000001</v>
      </c>
      <c r="J118" s="10">
        <f t="shared" si="68"/>
        <v>540.84249999999997</v>
      </c>
      <c r="K118" s="14">
        <v>99.03</v>
      </c>
      <c r="L118" s="10">
        <f t="shared" ref="L118" si="113">J118*3.4%</f>
        <v>18.388645</v>
      </c>
      <c r="M118" s="10"/>
      <c r="N118" s="10">
        <f t="shared" si="70"/>
        <v>231.572</v>
      </c>
      <c r="O118" s="10">
        <v>540.08000000000004</v>
      </c>
      <c r="P118" s="10"/>
      <c r="Q118" s="10">
        <f t="shared" si="71"/>
        <v>450.19425000000001</v>
      </c>
      <c r="R118" s="10">
        <v>475.19</v>
      </c>
      <c r="S118" s="10">
        <v>540.84</v>
      </c>
      <c r="T118" s="10">
        <v>7142.31</v>
      </c>
      <c r="U118" s="12" t="s">
        <v>0</v>
      </c>
      <c r="V118" s="1"/>
      <c r="Z118" s="1"/>
      <c r="AA118" s="2"/>
    </row>
    <row r="119" spans="1:27">
      <c r="A119" s="9">
        <v>109</v>
      </c>
      <c r="B119" s="47" t="s">
        <v>123</v>
      </c>
      <c r="C119" s="13" t="s">
        <v>158</v>
      </c>
      <c r="D119" s="9" t="s">
        <v>2</v>
      </c>
      <c r="E119" s="10">
        <v>5117.5</v>
      </c>
      <c r="F119" s="10"/>
      <c r="G119" s="11">
        <v>25</v>
      </c>
      <c r="H119" s="10"/>
      <c r="I119" s="10">
        <f t="shared" si="67"/>
        <v>146.87225000000001</v>
      </c>
      <c r="J119" s="10">
        <f t="shared" si="68"/>
        <v>363.34249999999997</v>
      </c>
      <c r="K119" s="14">
        <v>66.53</v>
      </c>
      <c r="L119" s="10">
        <f t="shared" ref="L119" si="114">E119*3.4%</f>
        <v>173.995</v>
      </c>
      <c r="M119" s="10"/>
      <c r="N119" s="10">
        <f t="shared" si="70"/>
        <v>155.572</v>
      </c>
      <c r="O119" s="10">
        <v>362.83</v>
      </c>
      <c r="P119" s="10"/>
      <c r="Q119" s="10">
        <f t="shared" si="71"/>
        <v>302.44425000000001</v>
      </c>
      <c r="R119" s="10">
        <v>327.44</v>
      </c>
      <c r="S119" s="10">
        <v>363.34</v>
      </c>
      <c r="T119" s="10">
        <v>4790.0600000000004</v>
      </c>
      <c r="U119" s="12" t="s">
        <v>0</v>
      </c>
      <c r="V119" s="1"/>
      <c r="Z119" s="1"/>
      <c r="AA119" s="2"/>
    </row>
    <row r="120" spans="1:27">
      <c r="A120" s="9">
        <v>110</v>
      </c>
      <c r="B120" s="47" t="s">
        <v>125</v>
      </c>
      <c r="C120" s="13" t="s">
        <v>158</v>
      </c>
      <c r="D120" s="9" t="s">
        <v>2</v>
      </c>
      <c r="E120" s="10">
        <v>8117.5</v>
      </c>
      <c r="F120" s="10"/>
      <c r="G120" s="11">
        <v>25</v>
      </c>
      <c r="H120" s="10"/>
      <c r="I120" s="10">
        <f t="shared" si="67"/>
        <v>232.97225</v>
      </c>
      <c r="J120" s="10">
        <f t="shared" si="68"/>
        <v>576.34249999999997</v>
      </c>
      <c r="K120" s="14">
        <v>105.53</v>
      </c>
      <c r="L120" s="10">
        <f t="shared" ref="L120" si="115">J120*3.4%</f>
        <v>19.595645000000001</v>
      </c>
      <c r="M120" s="10"/>
      <c r="N120" s="10">
        <f t="shared" si="70"/>
        <v>246.77199999999999</v>
      </c>
      <c r="O120" s="10">
        <v>575.53</v>
      </c>
      <c r="P120" s="10"/>
      <c r="Q120" s="10">
        <f t="shared" si="71"/>
        <v>479.74424999999997</v>
      </c>
      <c r="R120" s="10">
        <v>504.74</v>
      </c>
      <c r="S120" s="10">
        <v>576.34</v>
      </c>
      <c r="T120" s="10">
        <v>7612.76</v>
      </c>
      <c r="U120" s="12" t="s">
        <v>0</v>
      </c>
      <c r="V120" s="1"/>
      <c r="Z120" s="1"/>
      <c r="AA120" s="2"/>
    </row>
    <row r="121" spans="1:27">
      <c r="A121" s="9">
        <v>111</v>
      </c>
      <c r="B121" s="47" t="s">
        <v>126</v>
      </c>
      <c r="C121" s="13" t="s">
        <v>158</v>
      </c>
      <c r="D121" s="9" t="s">
        <v>8</v>
      </c>
      <c r="E121" s="10">
        <v>7619.41</v>
      </c>
      <c r="F121" s="10"/>
      <c r="G121" s="11">
        <v>25</v>
      </c>
      <c r="H121" s="10"/>
      <c r="I121" s="10">
        <f t="shared" si="67"/>
        <v>218.67706699999999</v>
      </c>
      <c r="J121" s="10">
        <f t="shared" si="68"/>
        <v>540.9781099999999</v>
      </c>
      <c r="K121" s="14">
        <v>99.05</v>
      </c>
      <c r="L121" s="10">
        <f t="shared" ref="L121" si="116">E121*3.4%</f>
        <v>259.05994000000004</v>
      </c>
      <c r="M121" s="10"/>
      <c r="N121" s="10">
        <f t="shared" si="70"/>
        <v>231.630064</v>
      </c>
      <c r="O121" s="10">
        <v>540.22</v>
      </c>
      <c r="P121" s="10"/>
      <c r="Q121" s="10">
        <f t="shared" si="71"/>
        <v>450.30713100000003</v>
      </c>
      <c r="R121" s="10">
        <v>475.31</v>
      </c>
      <c r="S121" s="10">
        <v>540.98</v>
      </c>
      <c r="T121" s="10">
        <v>7144.1</v>
      </c>
      <c r="U121" s="12" t="s">
        <v>0</v>
      </c>
      <c r="V121" s="1"/>
      <c r="Z121" s="1"/>
      <c r="AA121" s="2"/>
    </row>
    <row r="122" spans="1:27" ht="30">
      <c r="A122" s="9">
        <v>112</v>
      </c>
      <c r="B122" s="47" t="s">
        <v>127</v>
      </c>
      <c r="C122" s="13" t="s">
        <v>158</v>
      </c>
      <c r="D122" s="9" t="s">
        <v>2</v>
      </c>
      <c r="E122" s="10">
        <v>5617.5</v>
      </c>
      <c r="F122" s="10"/>
      <c r="G122" s="11">
        <v>25</v>
      </c>
      <c r="H122" s="10"/>
      <c r="I122" s="10">
        <f t="shared" si="67"/>
        <v>161.22225</v>
      </c>
      <c r="J122" s="10">
        <f t="shared" si="68"/>
        <v>398.84249999999997</v>
      </c>
      <c r="K122" s="14">
        <v>73.03</v>
      </c>
      <c r="L122" s="10">
        <f t="shared" ref="L122" si="117">J122*3.4%</f>
        <v>13.560644999999999</v>
      </c>
      <c r="M122" s="10"/>
      <c r="N122" s="10">
        <f t="shared" si="70"/>
        <v>170.77199999999999</v>
      </c>
      <c r="O122" s="10">
        <v>398.28</v>
      </c>
      <c r="P122" s="10"/>
      <c r="Q122" s="10">
        <f t="shared" si="71"/>
        <v>331.99424999999997</v>
      </c>
      <c r="R122" s="10">
        <v>356.99</v>
      </c>
      <c r="S122" s="10">
        <v>398.84</v>
      </c>
      <c r="T122" s="10">
        <v>5260.51</v>
      </c>
      <c r="U122" s="12" t="s">
        <v>0</v>
      </c>
      <c r="V122" s="1"/>
      <c r="Z122" s="1"/>
      <c r="AA122" s="2"/>
    </row>
    <row r="123" spans="1:27">
      <c r="A123" s="9">
        <v>113</v>
      </c>
      <c r="B123" s="47" t="s">
        <v>128</v>
      </c>
      <c r="C123" s="13" t="s">
        <v>158</v>
      </c>
      <c r="D123" s="9" t="s">
        <v>2</v>
      </c>
      <c r="E123" s="10">
        <v>5617.5</v>
      </c>
      <c r="F123" s="10"/>
      <c r="G123" s="11">
        <v>25</v>
      </c>
      <c r="H123" s="10"/>
      <c r="I123" s="10">
        <f t="shared" si="67"/>
        <v>161.22225</v>
      </c>
      <c r="J123" s="10">
        <f t="shared" si="68"/>
        <v>398.84249999999997</v>
      </c>
      <c r="K123" s="14">
        <v>73.03</v>
      </c>
      <c r="L123" s="10">
        <f t="shared" ref="L123" si="118">E123*3.4%</f>
        <v>190.995</v>
      </c>
      <c r="M123" s="10"/>
      <c r="N123" s="10">
        <f t="shared" si="70"/>
        <v>170.77199999999999</v>
      </c>
      <c r="O123" s="10">
        <v>398.28</v>
      </c>
      <c r="P123" s="10"/>
      <c r="Q123" s="10">
        <f t="shared" si="71"/>
        <v>331.99424999999997</v>
      </c>
      <c r="R123" s="10">
        <v>356.99</v>
      </c>
      <c r="S123" s="10">
        <v>398.84</v>
      </c>
      <c r="T123" s="10">
        <v>5260.51</v>
      </c>
      <c r="U123" s="12" t="s">
        <v>0</v>
      </c>
      <c r="V123" s="1"/>
      <c r="Z123" s="1"/>
      <c r="AA123" s="2"/>
    </row>
    <row r="124" spans="1:27" ht="30">
      <c r="A124" s="9">
        <v>114</v>
      </c>
      <c r="B124" s="47" t="s">
        <v>129</v>
      </c>
      <c r="C124" s="13" t="s">
        <v>158</v>
      </c>
      <c r="D124" s="9" t="s">
        <v>2</v>
      </c>
      <c r="E124" s="10">
        <v>8117.5</v>
      </c>
      <c r="F124" s="10"/>
      <c r="G124" s="11">
        <v>25</v>
      </c>
      <c r="H124" s="10"/>
      <c r="I124" s="10">
        <f t="shared" si="67"/>
        <v>232.97225</v>
      </c>
      <c r="J124" s="10">
        <f t="shared" si="68"/>
        <v>576.34249999999997</v>
      </c>
      <c r="K124" s="14">
        <v>105.53</v>
      </c>
      <c r="L124" s="10">
        <f t="shared" ref="L124" si="119">J124*3.4%</f>
        <v>19.595645000000001</v>
      </c>
      <c r="M124" s="10"/>
      <c r="N124" s="10">
        <f t="shared" si="70"/>
        <v>246.77199999999999</v>
      </c>
      <c r="O124" s="10">
        <v>575.53</v>
      </c>
      <c r="P124" s="10"/>
      <c r="Q124" s="10">
        <f t="shared" si="71"/>
        <v>479.74424999999997</v>
      </c>
      <c r="R124" s="10">
        <v>504.74</v>
      </c>
      <c r="S124" s="10">
        <v>576.34</v>
      </c>
      <c r="T124" s="10">
        <v>7612.76</v>
      </c>
      <c r="U124" s="12" t="s">
        <v>0</v>
      </c>
      <c r="V124" s="1"/>
      <c r="Z124" s="1"/>
      <c r="AA124" s="2"/>
    </row>
    <row r="125" spans="1:27" ht="30">
      <c r="A125" s="9">
        <v>115</v>
      </c>
      <c r="B125" s="47" t="s">
        <v>131</v>
      </c>
      <c r="C125" s="13" t="s">
        <v>181</v>
      </c>
      <c r="D125" s="9" t="s">
        <v>2</v>
      </c>
      <c r="E125" s="10">
        <v>7617.5</v>
      </c>
      <c r="F125" s="10"/>
      <c r="G125" s="11">
        <v>25</v>
      </c>
      <c r="H125" s="10"/>
      <c r="I125" s="10">
        <f t="shared" si="67"/>
        <v>218.62225000000001</v>
      </c>
      <c r="J125" s="10">
        <f t="shared" si="68"/>
        <v>540.84249999999997</v>
      </c>
      <c r="K125" s="14">
        <v>99.03</v>
      </c>
      <c r="L125" s="10">
        <f t="shared" ref="L125" si="120">E125*3.4%</f>
        <v>258.995</v>
      </c>
      <c r="M125" s="10"/>
      <c r="N125" s="10">
        <f t="shared" si="70"/>
        <v>231.572</v>
      </c>
      <c r="O125" s="10">
        <v>540.08000000000004</v>
      </c>
      <c r="P125" s="10"/>
      <c r="Q125" s="10">
        <f t="shared" si="71"/>
        <v>450.19425000000001</v>
      </c>
      <c r="R125" s="10">
        <v>475.19</v>
      </c>
      <c r="S125" s="10">
        <v>540.84</v>
      </c>
      <c r="T125" s="10">
        <v>7142.31</v>
      </c>
      <c r="U125" s="12" t="s">
        <v>0</v>
      </c>
      <c r="V125" s="1"/>
      <c r="Z125" s="1"/>
      <c r="AA125" s="2"/>
    </row>
    <row r="126" spans="1:27" ht="30">
      <c r="A126" s="9">
        <v>116</v>
      </c>
      <c r="B126" s="47" t="s">
        <v>138</v>
      </c>
      <c r="C126" s="13" t="s">
        <v>167</v>
      </c>
      <c r="D126" s="9" t="s">
        <v>2</v>
      </c>
      <c r="E126" s="10">
        <v>7617.5</v>
      </c>
      <c r="F126" s="10"/>
      <c r="G126" s="11">
        <v>25</v>
      </c>
      <c r="H126" s="10"/>
      <c r="I126" s="10">
        <f t="shared" si="67"/>
        <v>218.62225000000001</v>
      </c>
      <c r="J126" s="10">
        <f t="shared" si="68"/>
        <v>540.84249999999997</v>
      </c>
      <c r="K126" s="14">
        <v>99.03</v>
      </c>
      <c r="L126" s="10">
        <f t="shared" ref="L126" si="121">J126*3.4%</f>
        <v>18.388645</v>
      </c>
      <c r="M126" s="10"/>
      <c r="N126" s="10">
        <f t="shared" si="70"/>
        <v>231.572</v>
      </c>
      <c r="O126" s="10">
        <v>540.08000000000004</v>
      </c>
      <c r="P126" s="10"/>
      <c r="Q126" s="10">
        <f t="shared" si="71"/>
        <v>450.19425000000001</v>
      </c>
      <c r="R126" s="10">
        <v>475.19</v>
      </c>
      <c r="S126" s="10">
        <v>540.84</v>
      </c>
      <c r="T126" s="10">
        <v>7142.31</v>
      </c>
      <c r="U126" s="12" t="s">
        <v>0</v>
      </c>
      <c r="V126" s="1"/>
      <c r="Z126" s="1"/>
      <c r="AA126" s="2"/>
    </row>
    <row r="127" spans="1:27">
      <c r="A127" s="9">
        <v>117</v>
      </c>
      <c r="B127" s="47" t="s">
        <v>134</v>
      </c>
      <c r="C127" s="13" t="s">
        <v>158</v>
      </c>
      <c r="D127" s="9" t="s">
        <v>2</v>
      </c>
      <c r="E127" s="10">
        <v>8117.5</v>
      </c>
      <c r="F127" s="10"/>
      <c r="G127" s="11">
        <v>25</v>
      </c>
      <c r="H127" s="10"/>
      <c r="I127" s="10">
        <f t="shared" si="67"/>
        <v>232.97225</v>
      </c>
      <c r="J127" s="10">
        <f t="shared" si="68"/>
        <v>576.34249999999997</v>
      </c>
      <c r="K127" s="14">
        <v>105.53</v>
      </c>
      <c r="L127" s="10">
        <f t="shared" ref="L127" si="122">E127*3.4%</f>
        <v>275.995</v>
      </c>
      <c r="M127" s="10"/>
      <c r="N127" s="10">
        <f t="shared" si="70"/>
        <v>246.77199999999999</v>
      </c>
      <c r="O127" s="10">
        <v>575.53</v>
      </c>
      <c r="P127" s="10"/>
      <c r="Q127" s="10">
        <f t="shared" si="71"/>
        <v>479.74424999999997</v>
      </c>
      <c r="R127" s="10">
        <v>504.74</v>
      </c>
      <c r="S127" s="10">
        <v>576.34</v>
      </c>
      <c r="T127" s="10">
        <v>7612.76</v>
      </c>
      <c r="U127" s="12" t="s">
        <v>0</v>
      </c>
      <c r="V127" s="1"/>
      <c r="Z127" s="1"/>
      <c r="AA127" s="2"/>
    </row>
    <row r="128" spans="1:27" ht="30">
      <c r="A128" s="9">
        <v>118</v>
      </c>
      <c r="B128" s="47" t="s">
        <v>124</v>
      </c>
      <c r="C128" s="13" t="s">
        <v>162</v>
      </c>
      <c r="D128" s="9" t="s">
        <v>2</v>
      </c>
      <c r="E128" s="10">
        <v>8117.5</v>
      </c>
      <c r="F128" s="10"/>
      <c r="G128" s="11">
        <v>25</v>
      </c>
      <c r="H128" s="10"/>
      <c r="I128" s="10">
        <f t="shared" si="67"/>
        <v>232.97225</v>
      </c>
      <c r="J128" s="10">
        <f t="shared" si="68"/>
        <v>576.34249999999997</v>
      </c>
      <c r="K128" s="14">
        <v>105.53</v>
      </c>
      <c r="L128" s="10">
        <f t="shared" ref="L128" si="123">J128*3.4%</f>
        <v>19.595645000000001</v>
      </c>
      <c r="M128" s="10"/>
      <c r="N128" s="10">
        <f t="shared" si="70"/>
        <v>246.77199999999999</v>
      </c>
      <c r="O128" s="10">
        <v>575.53</v>
      </c>
      <c r="P128" s="10"/>
      <c r="Q128" s="10">
        <f t="shared" si="71"/>
        <v>479.74424999999997</v>
      </c>
      <c r="R128" s="10">
        <v>504.74</v>
      </c>
      <c r="S128" s="10">
        <v>576.34</v>
      </c>
      <c r="T128" s="10">
        <v>7612.76</v>
      </c>
      <c r="U128" s="12" t="s">
        <v>0</v>
      </c>
      <c r="V128" s="1"/>
      <c r="Z128" s="1"/>
      <c r="AA128" s="2"/>
    </row>
    <row r="129" spans="1:27" ht="30">
      <c r="A129" s="9">
        <v>119</v>
      </c>
      <c r="B129" s="47" t="s">
        <v>141</v>
      </c>
      <c r="C129" s="13" t="s">
        <v>166</v>
      </c>
      <c r="D129" s="9" t="s">
        <v>142</v>
      </c>
      <c r="E129" s="10">
        <v>9000</v>
      </c>
      <c r="F129" s="10"/>
      <c r="G129" s="11">
        <v>25</v>
      </c>
      <c r="H129" s="10"/>
      <c r="I129" s="10">
        <f t="shared" si="67"/>
        <v>258.3</v>
      </c>
      <c r="J129" s="10">
        <f t="shared" si="68"/>
        <v>638.99999999999989</v>
      </c>
      <c r="K129" s="14">
        <v>117</v>
      </c>
      <c r="L129" s="10">
        <f t="shared" ref="L129" si="124">E129*3.4%</f>
        <v>306</v>
      </c>
      <c r="M129" s="10"/>
      <c r="N129" s="10">
        <f t="shared" si="70"/>
        <v>273.60000000000002</v>
      </c>
      <c r="O129" s="10">
        <v>638.1</v>
      </c>
      <c r="P129" s="10"/>
      <c r="Q129" s="10">
        <f t="shared" si="71"/>
        <v>531.90000000000009</v>
      </c>
      <c r="R129" s="10">
        <v>556.9</v>
      </c>
      <c r="S129" s="10">
        <v>639</v>
      </c>
      <c r="T129" s="10">
        <v>8443.1</v>
      </c>
      <c r="U129" s="12" t="s">
        <v>0</v>
      </c>
      <c r="V129" s="1"/>
      <c r="Z129" s="1"/>
      <c r="AA129" s="2"/>
    </row>
    <row r="130" spans="1:27" ht="30">
      <c r="A130" s="9">
        <v>120</v>
      </c>
      <c r="B130" s="47" t="s">
        <v>144</v>
      </c>
      <c r="C130" s="13" t="s">
        <v>158</v>
      </c>
      <c r="D130" s="9" t="s">
        <v>2</v>
      </c>
      <c r="E130" s="10">
        <v>8617.5</v>
      </c>
      <c r="F130" s="10"/>
      <c r="G130" s="11">
        <v>25</v>
      </c>
      <c r="H130" s="10"/>
      <c r="I130" s="10">
        <f t="shared" si="67"/>
        <v>247.32225</v>
      </c>
      <c r="J130" s="10">
        <f t="shared" si="68"/>
        <v>611.84249999999997</v>
      </c>
      <c r="K130" s="14">
        <v>112.03</v>
      </c>
      <c r="L130" s="10">
        <f t="shared" ref="L130" si="125">J130*3.4%</f>
        <v>20.802645000000002</v>
      </c>
      <c r="M130" s="10"/>
      <c r="N130" s="10">
        <f t="shared" si="70"/>
        <v>261.97199999999998</v>
      </c>
      <c r="O130" s="10">
        <v>610.98</v>
      </c>
      <c r="P130" s="10"/>
      <c r="Q130" s="10">
        <f t="shared" si="71"/>
        <v>509.29424999999998</v>
      </c>
      <c r="R130" s="10">
        <v>534.29</v>
      </c>
      <c r="S130" s="10">
        <v>611.84</v>
      </c>
      <c r="T130" s="10">
        <v>8083.21</v>
      </c>
      <c r="U130" s="12" t="s">
        <v>0</v>
      </c>
      <c r="V130" s="1"/>
      <c r="Z130" s="1"/>
      <c r="AA130" s="2"/>
    </row>
    <row r="131" spans="1:27" ht="30">
      <c r="A131" s="9">
        <v>121</v>
      </c>
      <c r="B131" s="47" t="s">
        <v>140</v>
      </c>
      <c r="C131" s="13" t="s">
        <v>158</v>
      </c>
      <c r="D131" s="9" t="s">
        <v>2</v>
      </c>
      <c r="E131" s="10">
        <v>5117.5</v>
      </c>
      <c r="F131" s="10"/>
      <c r="G131" s="11">
        <v>25</v>
      </c>
      <c r="H131" s="10"/>
      <c r="I131" s="10">
        <f t="shared" si="67"/>
        <v>146.87225000000001</v>
      </c>
      <c r="J131" s="10">
        <f t="shared" si="68"/>
        <v>363.34249999999997</v>
      </c>
      <c r="K131" s="14">
        <v>66.53</v>
      </c>
      <c r="L131" s="10">
        <f t="shared" ref="L131" si="126">E131*3.4%</f>
        <v>173.995</v>
      </c>
      <c r="M131" s="10"/>
      <c r="N131" s="10">
        <f t="shared" si="70"/>
        <v>155.572</v>
      </c>
      <c r="O131" s="10">
        <v>362.83</v>
      </c>
      <c r="P131" s="10"/>
      <c r="Q131" s="10">
        <f t="shared" si="71"/>
        <v>302.44425000000001</v>
      </c>
      <c r="R131" s="10">
        <v>327.44</v>
      </c>
      <c r="S131" s="10">
        <v>363.34</v>
      </c>
      <c r="T131" s="10">
        <v>4790.0600000000004</v>
      </c>
      <c r="U131" s="12" t="s">
        <v>0</v>
      </c>
      <c r="V131" s="1"/>
      <c r="Z131" s="1"/>
      <c r="AA131" s="2"/>
    </row>
    <row r="132" spans="1:27">
      <c r="A132" s="9">
        <v>122</v>
      </c>
      <c r="B132" s="47" t="s">
        <v>146</v>
      </c>
      <c r="C132" s="13" t="s">
        <v>158</v>
      </c>
      <c r="D132" s="9" t="s">
        <v>43</v>
      </c>
      <c r="E132" s="10">
        <v>10537.25</v>
      </c>
      <c r="F132" s="10"/>
      <c r="G132" s="11">
        <v>25</v>
      </c>
      <c r="H132" s="10"/>
      <c r="I132" s="10">
        <f t="shared" si="67"/>
        <v>302.41907500000002</v>
      </c>
      <c r="J132" s="10">
        <f t="shared" si="68"/>
        <v>748.14474999999993</v>
      </c>
      <c r="K132" s="14">
        <v>136.97999999999999</v>
      </c>
      <c r="L132" s="10">
        <f t="shared" ref="L132" si="127">J132*3.4%</f>
        <v>25.4369215</v>
      </c>
      <c r="M132" s="10"/>
      <c r="N132" s="10">
        <f t="shared" si="70"/>
        <v>320.33240000000001</v>
      </c>
      <c r="O132" s="10">
        <v>747.09</v>
      </c>
      <c r="P132" s="10"/>
      <c r="Q132" s="10">
        <f t="shared" si="71"/>
        <v>622.75147500000003</v>
      </c>
      <c r="R132" s="10">
        <v>647.75</v>
      </c>
      <c r="S132" s="10">
        <v>748.14</v>
      </c>
      <c r="T132" s="10">
        <v>9889.5</v>
      </c>
      <c r="U132" s="12" t="s">
        <v>0</v>
      </c>
      <c r="V132" s="1"/>
      <c r="Z132" s="1"/>
      <c r="AA132" s="2"/>
    </row>
    <row r="133" spans="1:27" ht="30">
      <c r="A133" s="9">
        <v>123</v>
      </c>
      <c r="B133" s="47" t="s">
        <v>143</v>
      </c>
      <c r="C133" s="13" t="s">
        <v>158</v>
      </c>
      <c r="D133" s="9" t="s">
        <v>4</v>
      </c>
      <c r="E133" s="10">
        <v>10000</v>
      </c>
      <c r="F133" s="10"/>
      <c r="G133" s="11">
        <v>25</v>
      </c>
      <c r="H133" s="10"/>
      <c r="I133" s="10">
        <f t="shared" si="67"/>
        <v>287</v>
      </c>
      <c r="J133" s="10">
        <f t="shared" si="68"/>
        <v>709.99999999999989</v>
      </c>
      <c r="K133" s="14">
        <v>130</v>
      </c>
      <c r="L133" s="10">
        <f t="shared" ref="L133" si="128">E133*3.4%</f>
        <v>340</v>
      </c>
      <c r="M133" s="10"/>
      <c r="N133" s="10">
        <f t="shared" si="70"/>
        <v>304</v>
      </c>
      <c r="O133" s="10">
        <v>709</v>
      </c>
      <c r="P133" s="10"/>
      <c r="Q133" s="10">
        <f t="shared" si="71"/>
        <v>591</v>
      </c>
      <c r="R133" s="10">
        <v>616</v>
      </c>
      <c r="S133" s="10">
        <v>710</v>
      </c>
      <c r="T133" s="10">
        <v>9384</v>
      </c>
      <c r="U133" s="12" t="s">
        <v>0</v>
      </c>
      <c r="V133" s="1"/>
      <c r="Z133" s="1"/>
      <c r="AA133" s="2"/>
    </row>
    <row r="134" spans="1:27">
      <c r="A134" s="9">
        <v>124</v>
      </c>
      <c r="B134" s="47" t="s">
        <v>147</v>
      </c>
      <c r="C134" s="13" t="s">
        <v>178</v>
      </c>
      <c r="D134" s="9" t="s">
        <v>13</v>
      </c>
      <c r="E134" s="10">
        <v>11500</v>
      </c>
      <c r="F134" s="10"/>
      <c r="G134" s="11">
        <v>25</v>
      </c>
      <c r="H134" s="10"/>
      <c r="I134" s="10">
        <f t="shared" si="67"/>
        <v>330.05</v>
      </c>
      <c r="J134" s="10">
        <f t="shared" si="68"/>
        <v>816.49999999999989</v>
      </c>
      <c r="K134" s="14">
        <v>149.5</v>
      </c>
      <c r="L134" s="10">
        <f t="shared" ref="L134" si="129">J134*3.4%</f>
        <v>27.760999999999999</v>
      </c>
      <c r="M134" s="10"/>
      <c r="N134" s="10">
        <f t="shared" si="70"/>
        <v>349.6</v>
      </c>
      <c r="O134" s="10">
        <v>815.35</v>
      </c>
      <c r="P134" s="10"/>
      <c r="Q134" s="10">
        <f t="shared" si="71"/>
        <v>679.65000000000009</v>
      </c>
      <c r="R134" s="10">
        <v>704.65</v>
      </c>
      <c r="S134" s="10">
        <v>816.5</v>
      </c>
      <c r="T134" s="10">
        <v>10795.35</v>
      </c>
      <c r="U134" s="12" t="s">
        <v>0</v>
      </c>
      <c r="V134" s="1"/>
      <c r="Z134" s="1"/>
      <c r="AA134" s="2"/>
    </row>
    <row r="135" spans="1:27">
      <c r="A135" s="9">
        <v>125</v>
      </c>
      <c r="B135" s="47" t="s">
        <v>132</v>
      </c>
      <c r="C135" s="13" t="s">
        <v>158</v>
      </c>
      <c r="D135" s="9" t="s">
        <v>4</v>
      </c>
      <c r="E135" s="10">
        <v>8000</v>
      </c>
      <c r="F135" s="10"/>
      <c r="G135" s="11">
        <v>25</v>
      </c>
      <c r="H135" s="10"/>
      <c r="I135" s="10">
        <f t="shared" si="67"/>
        <v>229.6</v>
      </c>
      <c r="J135" s="10">
        <f t="shared" si="68"/>
        <v>568</v>
      </c>
      <c r="K135" s="14">
        <v>104</v>
      </c>
      <c r="L135" s="10">
        <f t="shared" ref="L135" si="130">E135*3.4%</f>
        <v>272</v>
      </c>
      <c r="M135" s="10"/>
      <c r="N135" s="10">
        <f t="shared" si="70"/>
        <v>243.2</v>
      </c>
      <c r="O135" s="10">
        <v>567.20000000000005</v>
      </c>
      <c r="P135" s="10"/>
      <c r="Q135" s="10">
        <f t="shared" si="71"/>
        <v>472.79999999999995</v>
      </c>
      <c r="R135" s="10">
        <v>497.8</v>
      </c>
      <c r="S135" s="10">
        <v>568</v>
      </c>
      <c r="T135" s="10">
        <v>7502.2</v>
      </c>
      <c r="U135" s="12" t="s">
        <v>0</v>
      </c>
      <c r="V135" s="1"/>
      <c r="Z135" s="1"/>
      <c r="AA135" s="2"/>
    </row>
    <row r="136" spans="1:27" ht="30">
      <c r="A136" s="9">
        <v>126</v>
      </c>
      <c r="B136" s="47" t="s">
        <v>145</v>
      </c>
      <c r="C136" s="13" t="s">
        <v>158</v>
      </c>
      <c r="D136" s="9" t="s">
        <v>2</v>
      </c>
      <c r="E136" s="10">
        <v>5117.5</v>
      </c>
      <c r="F136" s="10"/>
      <c r="G136" s="11">
        <v>25</v>
      </c>
      <c r="H136" s="10"/>
      <c r="I136" s="10">
        <f t="shared" si="67"/>
        <v>146.87225000000001</v>
      </c>
      <c r="J136" s="10">
        <f t="shared" si="68"/>
        <v>363.34249999999997</v>
      </c>
      <c r="K136" s="14">
        <v>66.53</v>
      </c>
      <c r="L136" s="10">
        <f t="shared" ref="L136" si="131">J136*3.4%</f>
        <v>12.353645</v>
      </c>
      <c r="M136" s="10"/>
      <c r="N136" s="10">
        <f t="shared" si="70"/>
        <v>155.572</v>
      </c>
      <c r="O136" s="10">
        <v>362.83</v>
      </c>
      <c r="P136" s="10"/>
      <c r="Q136" s="10">
        <f t="shared" si="71"/>
        <v>302.44425000000001</v>
      </c>
      <c r="R136" s="10">
        <v>327.44</v>
      </c>
      <c r="S136" s="10">
        <v>363.34</v>
      </c>
      <c r="T136" s="10">
        <v>4790.0600000000004</v>
      </c>
      <c r="U136" s="12" t="s">
        <v>0</v>
      </c>
      <c r="V136" s="1"/>
      <c r="Z136" s="1"/>
      <c r="AA136" s="2"/>
    </row>
    <row r="137" spans="1:27">
      <c r="A137" s="9">
        <v>127</v>
      </c>
      <c r="B137" s="47" t="s">
        <v>135</v>
      </c>
      <c r="C137" s="13" t="s">
        <v>158</v>
      </c>
      <c r="D137" s="9" t="s">
        <v>2</v>
      </c>
      <c r="E137" s="10">
        <v>13235</v>
      </c>
      <c r="F137" s="10"/>
      <c r="G137" s="11">
        <v>25</v>
      </c>
      <c r="H137" s="10"/>
      <c r="I137" s="10">
        <f t="shared" si="67"/>
        <v>379.84449999999998</v>
      </c>
      <c r="J137" s="10">
        <f t="shared" si="68"/>
        <v>939.68499999999995</v>
      </c>
      <c r="K137" s="14">
        <v>172.06</v>
      </c>
      <c r="L137" s="10">
        <f t="shared" ref="L137" si="132">E137*3.4%</f>
        <v>449.99</v>
      </c>
      <c r="M137" s="10"/>
      <c r="N137" s="10">
        <f t="shared" si="70"/>
        <v>402.34399999999999</v>
      </c>
      <c r="O137" s="10">
        <v>938.36</v>
      </c>
      <c r="P137" s="10"/>
      <c r="Q137" s="10">
        <f t="shared" si="71"/>
        <v>782.18849999999998</v>
      </c>
      <c r="R137" s="10">
        <v>807.18</v>
      </c>
      <c r="S137" s="10">
        <v>939.69</v>
      </c>
      <c r="T137" s="10">
        <v>12427.82</v>
      </c>
      <c r="U137" s="12" t="s">
        <v>0</v>
      </c>
      <c r="V137" s="1"/>
      <c r="Z137" s="1"/>
      <c r="AA137" s="2"/>
    </row>
    <row r="138" spans="1:27" ht="30">
      <c r="A138" s="9">
        <v>128</v>
      </c>
      <c r="B138" s="47" t="s">
        <v>149</v>
      </c>
      <c r="C138" s="13" t="s">
        <v>176</v>
      </c>
      <c r="D138" s="9" t="s">
        <v>10</v>
      </c>
      <c r="E138" s="10">
        <v>9500</v>
      </c>
      <c r="F138" s="10"/>
      <c r="G138" s="11">
        <v>25</v>
      </c>
      <c r="H138" s="10"/>
      <c r="I138" s="10">
        <f t="shared" si="67"/>
        <v>272.64999999999998</v>
      </c>
      <c r="J138" s="10">
        <f t="shared" si="68"/>
        <v>674.49999999999989</v>
      </c>
      <c r="K138" s="14">
        <v>123.5</v>
      </c>
      <c r="L138" s="10">
        <f t="shared" ref="L138" si="133">J138*3.4%</f>
        <v>22.932999999999996</v>
      </c>
      <c r="M138" s="10"/>
      <c r="N138" s="10">
        <f t="shared" si="70"/>
        <v>288.8</v>
      </c>
      <c r="O138" s="10">
        <v>673.55</v>
      </c>
      <c r="P138" s="10"/>
      <c r="Q138" s="10">
        <f t="shared" si="71"/>
        <v>561.45000000000005</v>
      </c>
      <c r="R138" s="10">
        <v>586.45000000000005</v>
      </c>
      <c r="S138" s="10">
        <v>674.5</v>
      </c>
      <c r="T138" s="10">
        <v>8913.5499999999993</v>
      </c>
      <c r="U138" s="12" t="s">
        <v>0</v>
      </c>
      <c r="V138" s="1"/>
      <c r="Z138" s="1"/>
      <c r="AA138" s="2"/>
    </row>
    <row r="139" spans="1:27">
      <c r="A139" s="9">
        <v>129</v>
      </c>
      <c r="B139" s="47" t="s">
        <v>130</v>
      </c>
      <c r="C139" s="13" t="s">
        <v>170</v>
      </c>
      <c r="D139" s="9" t="s">
        <v>8</v>
      </c>
      <c r="E139" s="10">
        <v>12915.71</v>
      </c>
      <c r="F139" s="10"/>
      <c r="G139" s="11">
        <v>25</v>
      </c>
      <c r="H139" s="10"/>
      <c r="I139" s="10">
        <f t="shared" si="67"/>
        <v>370.68087699999995</v>
      </c>
      <c r="J139" s="10">
        <f t="shared" si="68"/>
        <v>917.01540999999986</v>
      </c>
      <c r="K139" s="14">
        <v>167.9</v>
      </c>
      <c r="L139" s="10">
        <f t="shared" ref="L139" si="134">E139*3.4%</f>
        <v>439.13414</v>
      </c>
      <c r="M139" s="10"/>
      <c r="N139" s="10">
        <f t="shared" si="70"/>
        <v>392.63758399999995</v>
      </c>
      <c r="O139" s="10">
        <v>915.72</v>
      </c>
      <c r="P139" s="10"/>
      <c r="Q139" s="10">
        <f t="shared" si="71"/>
        <v>763.31846099999984</v>
      </c>
      <c r="R139" s="10">
        <v>788.32</v>
      </c>
      <c r="S139" s="10">
        <v>917.02</v>
      </c>
      <c r="T139" s="10">
        <v>12127.39</v>
      </c>
      <c r="U139" s="12" t="s">
        <v>0</v>
      </c>
      <c r="V139" s="1"/>
      <c r="Z139" s="1"/>
      <c r="AA139" s="2"/>
    </row>
    <row r="140" spans="1:27" ht="30">
      <c r="A140" s="9">
        <v>130</v>
      </c>
      <c r="B140" s="47" t="s">
        <v>133</v>
      </c>
      <c r="C140" s="13" t="s">
        <v>161</v>
      </c>
      <c r="D140" s="9" t="s">
        <v>10</v>
      </c>
      <c r="E140" s="10">
        <v>8515</v>
      </c>
      <c r="F140" s="10"/>
      <c r="G140" s="11">
        <v>25</v>
      </c>
      <c r="H140" s="10"/>
      <c r="I140" s="10">
        <f t="shared" ref="I140:I148" si="135">E140*2.87%</f>
        <v>244.38050000000001</v>
      </c>
      <c r="J140" s="10">
        <f t="shared" ref="J140:J148" si="136">E140*7.1%</f>
        <v>604.56499999999994</v>
      </c>
      <c r="K140" s="14">
        <v>110.7</v>
      </c>
      <c r="L140" s="10">
        <f t="shared" ref="L140" si="137">J140*3.4%</f>
        <v>20.555209999999999</v>
      </c>
      <c r="M140" s="10"/>
      <c r="N140" s="10">
        <f t="shared" ref="N140:N148" si="138">E140*3.04%</f>
        <v>258.85599999999999</v>
      </c>
      <c r="O140" s="10">
        <v>603.71</v>
      </c>
      <c r="P140" s="10"/>
      <c r="Q140" s="10">
        <f t="shared" ref="Q140:Q148" si="139">I140+N140</f>
        <v>503.23649999999998</v>
      </c>
      <c r="R140" s="10">
        <v>528.24</v>
      </c>
      <c r="S140" s="10">
        <v>604.57000000000005</v>
      </c>
      <c r="T140" s="10">
        <v>7986.76</v>
      </c>
      <c r="U140" s="12" t="s">
        <v>0</v>
      </c>
      <c r="V140" s="1"/>
      <c r="Z140" s="1"/>
      <c r="AA140" s="2"/>
    </row>
    <row r="141" spans="1:27">
      <c r="A141" s="9">
        <v>131</v>
      </c>
      <c r="B141" s="47" t="s">
        <v>137</v>
      </c>
      <c r="C141" s="13" t="s">
        <v>162</v>
      </c>
      <c r="D141" s="9" t="s">
        <v>2</v>
      </c>
      <c r="E141" s="10">
        <v>8766.16</v>
      </c>
      <c r="F141" s="10"/>
      <c r="G141" s="11">
        <v>25</v>
      </c>
      <c r="H141" s="10"/>
      <c r="I141" s="10">
        <f t="shared" si="135"/>
        <v>251.58879199999998</v>
      </c>
      <c r="J141" s="10">
        <f t="shared" si="136"/>
        <v>622.39735999999994</v>
      </c>
      <c r="K141" s="14">
        <v>113.96</v>
      </c>
      <c r="L141" s="10">
        <f t="shared" ref="L141" si="140">E141*3.4%</f>
        <v>298.04944</v>
      </c>
      <c r="M141" s="10"/>
      <c r="N141" s="10">
        <f t="shared" si="138"/>
        <v>266.491264</v>
      </c>
      <c r="O141" s="10">
        <v>621.52</v>
      </c>
      <c r="P141" s="10"/>
      <c r="Q141" s="10">
        <f t="shared" si="139"/>
        <v>518.08005600000001</v>
      </c>
      <c r="R141" s="10">
        <v>543.08000000000004</v>
      </c>
      <c r="S141" s="10">
        <v>622.4</v>
      </c>
      <c r="T141" s="10">
        <v>8223.08</v>
      </c>
      <c r="U141" s="12" t="s">
        <v>0</v>
      </c>
      <c r="V141" s="1"/>
      <c r="Z141" s="1"/>
      <c r="AA141" s="2"/>
    </row>
    <row r="142" spans="1:27">
      <c r="A142" s="9">
        <v>132</v>
      </c>
      <c r="B142" s="47" t="s">
        <v>148</v>
      </c>
      <c r="C142" s="13" t="s">
        <v>158</v>
      </c>
      <c r="D142" s="9" t="s">
        <v>2</v>
      </c>
      <c r="E142" s="10">
        <v>7708.11</v>
      </c>
      <c r="F142" s="10"/>
      <c r="G142" s="11">
        <v>25</v>
      </c>
      <c r="H142" s="10"/>
      <c r="I142" s="10">
        <f t="shared" si="135"/>
        <v>221.222757</v>
      </c>
      <c r="J142" s="10">
        <f t="shared" si="136"/>
        <v>547.27580999999998</v>
      </c>
      <c r="K142" s="14">
        <v>100.21</v>
      </c>
      <c r="L142" s="10">
        <f t="shared" ref="L142" si="141">J142*3.4%</f>
        <v>18.607377540000002</v>
      </c>
      <c r="M142" s="10"/>
      <c r="N142" s="10">
        <f t="shared" si="138"/>
        <v>234.32654399999998</v>
      </c>
      <c r="O142" s="10">
        <v>546.5</v>
      </c>
      <c r="P142" s="10"/>
      <c r="Q142" s="10">
        <f t="shared" si="139"/>
        <v>455.54930100000001</v>
      </c>
      <c r="R142" s="10">
        <v>480.55</v>
      </c>
      <c r="S142" s="10">
        <v>547.28</v>
      </c>
      <c r="T142" s="10">
        <v>7227.56</v>
      </c>
      <c r="U142" s="12" t="s">
        <v>0</v>
      </c>
      <c r="V142" s="1"/>
      <c r="Z142" s="1"/>
      <c r="AA142" s="2"/>
    </row>
    <row r="143" spans="1:27" ht="30">
      <c r="A143" s="9">
        <v>133</v>
      </c>
      <c r="B143" s="47" t="s">
        <v>152</v>
      </c>
      <c r="C143" s="13" t="s">
        <v>173</v>
      </c>
      <c r="D143" s="9" t="s">
        <v>66</v>
      </c>
      <c r="E143" s="10">
        <v>9117.5</v>
      </c>
      <c r="F143" s="10"/>
      <c r="G143" s="11">
        <v>25</v>
      </c>
      <c r="H143" s="10"/>
      <c r="I143" s="10">
        <f t="shared" si="135"/>
        <v>261.67225000000002</v>
      </c>
      <c r="J143" s="10">
        <f t="shared" si="136"/>
        <v>647.34249999999997</v>
      </c>
      <c r="K143" s="14">
        <v>118.53</v>
      </c>
      <c r="L143" s="10">
        <f t="shared" ref="L143" si="142">E143*3.4%</f>
        <v>309.995</v>
      </c>
      <c r="M143" s="10"/>
      <c r="N143" s="10">
        <f t="shared" si="138"/>
        <v>277.17200000000003</v>
      </c>
      <c r="O143" s="10">
        <v>646.42999999999995</v>
      </c>
      <c r="P143" s="10"/>
      <c r="Q143" s="10">
        <f t="shared" si="139"/>
        <v>538.8442500000001</v>
      </c>
      <c r="R143" s="10">
        <v>563.84</v>
      </c>
      <c r="S143" s="10">
        <v>647.34</v>
      </c>
      <c r="T143" s="10">
        <v>8553.66</v>
      </c>
      <c r="U143" s="12" t="s">
        <v>0</v>
      </c>
      <c r="V143" s="1"/>
      <c r="Z143" s="1"/>
      <c r="AA143" s="2"/>
    </row>
    <row r="144" spans="1:27" ht="30">
      <c r="A144" s="9">
        <v>134</v>
      </c>
      <c r="B144" s="47" t="s">
        <v>139</v>
      </c>
      <c r="C144" s="13" t="s">
        <v>158</v>
      </c>
      <c r="D144" s="9" t="s">
        <v>2</v>
      </c>
      <c r="E144" s="10">
        <v>6231.74</v>
      </c>
      <c r="F144" s="10"/>
      <c r="G144" s="11">
        <v>25</v>
      </c>
      <c r="H144" s="10"/>
      <c r="I144" s="10">
        <f t="shared" si="135"/>
        <v>178.85093799999999</v>
      </c>
      <c r="J144" s="10">
        <f t="shared" si="136"/>
        <v>442.45353999999992</v>
      </c>
      <c r="K144" s="14">
        <v>81.010000000000005</v>
      </c>
      <c r="L144" s="10">
        <f t="shared" ref="L144" si="143">J144*3.4%</f>
        <v>15.043420359999999</v>
      </c>
      <c r="M144" s="10"/>
      <c r="N144" s="10">
        <f t="shared" si="138"/>
        <v>189.444896</v>
      </c>
      <c r="O144" s="10">
        <v>441.83</v>
      </c>
      <c r="P144" s="10"/>
      <c r="Q144" s="10">
        <f t="shared" si="139"/>
        <v>368.29583400000001</v>
      </c>
      <c r="R144" s="10">
        <v>393.29</v>
      </c>
      <c r="S144" s="10">
        <v>442.45</v>
      </c>
      <c r="T144" s="10">
        <v>5838.45</v>
      </c>
      <c r="U144" s="12" t="s">
        <v>0</v>
      </c>
      <c r="V144" s="1"/>
      <c r="Z144" s="1"/>
      <c r="AA144" s="2"/>
    </row>
    <row r="145" spans="1:27">
      <c r="A145" s="9">
        <v>135</v>
      </c>
      <c r="B145" s="47" t="s">
        <v>151</v>
      </c>
      <c r="C145" s="13" t="s">
        <v>158</v>
      </c>
      <c r="D145" s="9" t="s">
        <v>2</v>
      </c>
      <c r="E145" s="10">
        <v>8117.5</v>
      </c>
      <c r="F145" s="10"/>
      <c r="G145" s="11">
        <v>25</v>
      </c>
      <c r="H145" s="10"/>
      <c r="I145" s="10">
        <f t="shared" si="135"/>
        <v>232.97225</v>
      </c>
      <c r="J145" s="10">
        <f t="shared" si="136"/>
        <v>576.34249999999997</v>
      </c>
      <c r="K145" s="14">
        <v>105.53</v>
      </c>
      <c r="L145" s="10">
        <f t="shared" ref="L145" si="144">E145*3.4%</f>
        <v>275.995</v>
      </c>
      <c r="M145" s="10"/>
      <c r="N145" s="10">
        <f t="shared" si="138"/>
        <v>246.77199999999999</v>
      </c>
      <c r="O145" s="10">
        <v>575.53</v>
      </c>
      <c r="P145" s="10"/>
      <c r="Q145" s="10">
        <f t="shared" si="139"/>
        <v>479.74424999999997</v>
      </c>
      <c r="R145" s="10">
        <v>504.74</v>
      </c>
      <c r="S145" s="10">
        <v>576.34</v>
      </c>
      <c r="T145" s="10">
        <v>7612.76</v>
      </c>
      <c r="U145" s="12" t="s">
        <v>0</v>
      </c>
      <c r="V145" s="1"/>
      <c r="Z145" s="1"/>
      <c r="AA145" s="2"/>
    </row>
    <row r="146" spans="1:27">
      <c r="A146" s="9">
        <v>136</v>
      </c>
      <c r="B146" s="47" t="s">
        <v>94</v>
      </c>
      <c r="C146" s="13" t="s">
        <v>178</v>
      </c>
      <c r="D146" s="9" t="s">
        <v>2</v>
      </c>
      <c r="E146" s="10">
        <v>8117.5</v>
      </c>
      <c r="F146" s="10"/>
      <c r="G146" s="11">
        <v>25</v>
      </c>
      <c r="H146" s="10"/>
      <c r="I146" s="10">
        <f t="shared" si="135"/>
        <v>232.97225</v>
      </c>
      <c r="J146" s="10">
        <f t="shared" si="136"/>
        <v>576.34249999999997</v>
      </c>
      <c r="K146" s="14">
        <v>105.53</v>
      </c>
      <c r="L146" s="10">
        <f t="shared" ref="L146" si="145">J146*3.4%</f>
        <v>19.595645000000001</v>
      </c>
      <c r="M146" s="10"/>
      <c r="N146" s="10">
        <f t="shared" si="138"/>
        <v>246.77199999999999</v>
      </c>
      <c r="O146" s="10">
        <v>575.53</v>
      </c>
      <c r="P146" s="10"/>
      <c r="Q146" s="10">
        <f t="shared" si="139"/>
        <v>479.74424999999997</v>
      </c>
      <c r="R146" s="10">
        <v>504.74</v>
      </c>
      <c r="S146" s="10">
        <v>576.34</v>
      </c>
      <c r="T146" s="10">
        <v>7612.76</v>
      </c>
      <c r="U146" s="12" t="s">
        <v>0</v>
      </c>
      <c r="V146" s="1"/>
      <c r="Z146" s="1"/>
      <c r="AA146" s="2"/>
    </row>
    <row r="147" spans="1:27" ht="30">
      <c r="A147" s="9">
        <v>137</v>
      </c>
      <c r="B147" s="47" t="s">
        <v>150</v>
      </c>
      <c r="C147" s="13" t="s">
        <v>158</v>
      </c>
      <c r="D147" s="9" t="s">
        <v>2</v>
      </c>
      <c r="E147" s="10">
        <v>5117.5</v>
      </c>
      <c r="F147" s="10"/>
      <c r="G147" s="11">
        <v>25</v>
      </c>
      <c r="H147" s="10"/>
      <c r="I147" s="10">
        <f t="shared" si="135"/>
        <v>146.87225000000001</v>
      </c>
      <c r="J147" s="10">
        <f t="shared" si="136"/>
        <v>363.34249999999997</v>
      </c>
      <c r="K147" s="14">
        <v>66.53</v>
      </c>
      <c r="L147" s="10">
        <f t="shared" ref="L147" si="146">E147*3.4%</f>
        <v>173.995</v>
      </c>
      <c r="M147" s="10"/>
      <c r="N147" s="10">
        <f t="shared" si="138"/>
        <v>155.572</v>
      </c>
      <c r="O147" s="10">
        <v>362.83</v>
      </c>
      <c r="P147" s="10"/>
      <c r="Q147" s="10">
        <f t="shared" si="139"/>
        <v>302.44425000000001</v>
      </c>
      <c r="R147" s="10">
        <v>327.44</v>
      </c>
      <c r="S147" s="10">
        <v>363.34</v>
      </c>
      <c r="T147" s="10">
        <v>4790.0600000000004</v>
      </c>
      <c r="U147" s="12" t="s">
        <v>0</v>
      </c>
      <c r="V147" s="1"/>
      <c r="Z147" s="1"/>
      <c r="AA147" s="2"/>
    </row>
    <row r="148" spans="1:27" ht="30">
      <c r="A148" s="9">
        <v>138</v>
      </c>
      <c r="B148" s="47" t="s">
        <v>136</v>
      </c>
      <c r="C148" s="13" t="s">
        <v>161</v>
      </c>
      <c r="D148" s="9" t="s">
        <v>2</v>
      </c>
      <c r="E148" s="10">
        <v>6617.5</v>
      </c>
      <c r="F148" s="10"/>
      <c r="G148" s="11">
        <v>25</v>
      </c>
      <c r="H148" s="10"/>
      <c r="I148" s="10">
        <f t="shared" si="135"/>
        <v>189.92224999999999</v>
      </c>
      <c r="J148" s="10">
        <f t="shared" si="136"/>
        <v>469.84249999999997</v>
      </c>
      <c r="K148" s="14">
        <v>86.03</v>
      </c>
      <c r="L148" s="10">
        <f t="shared" ref="L148" si="147">J148*3.4%</f>
        <v>15.974645000000001</v>
      </c>
      <c r="M148" s="10"/>
      <c r="N148" s="10">
        <f t="shared" si="138"/>
        <v>201.172</v>
      </c>
      <c r="O148" s="10">
        <v>469.18</v>
      </c>
      <c r="P148" s="10"/>
      <c r="Q148" s="10">
        <f t="shared" si="139"/>
        <v>391.09424999999999</v>
      </c>
      <c r="R148" s="10">
        <v>416.09</v>
      </c>
      <c r="S148" s="10">
        <v>469.84</v>
      </c>
      <c r="T148" s="10">
        <v>6201.41</v>
      </c>
      <c r="U148" s="12" t="s">
        <v>0</v>
      </c>
      <c r="V148" s="1"/>
      <c r="Z148" s="1"/>
      <c r="AA148" s="2"/>
    </row>
    <row r="149" spans="1:27" ht="15.75" thickBot="1">
      <c r="E149" s="7">
        <f>SUM(E11:E148)</f>
        <v>1154381.93</v>
      </c>
      <c r="F149" s="4">
        <v>0</v>
      </c>
      <c r="G149" s="8">
        <f>SUM(G11:G148)</f>
        <v>3450</v>
      </c>
      <c r="H149" s="1"/>
      <c r="I149" s="7">
        <f>SUM(I11:I148)-0.19</f>
        <v>33130.571390999998</v>
      </c>
      <c r="J149" s="7">
        <v>81845.62</v>
      </c>
      <c r="K149" s="7">
        <f>SUM(K11:K148)</f>
        <v>15007.141710000016</v>
      </c>
      <c r="L149" s="1">
        <f t="shared" ref="L149" si="148">E149*3.4%</f>
        <v>39248.985619999999</v>
      </c>
      <c r="M149" s="1"/>
      <c r="N149" s="7">
        <v>35093.050000000003</v>
      </c>
      <c r="O149" s="7">
        <f>SUM(O11:O148)</f>
        <v>81845.620000000024</v>
      </c>
      <c r="P149" s="5">
        <v>0</v>
      </c>
      <c r="Q149" s="7">
        <f>SUM(Q11:Q148)</f>
        <v>68223.972063000067</v>
      </c>
      <c r="R149" s="7">
        <f>SUM(R11:R148)</f>
        <v>74768.48000000001</v>
      </c>
      <c r="S149" s="7">
        <f>SUM(S11:S148)</f>
        <v>81960.939999999828</v>
      </c>
      <c r="T149" s="7">
        <f>SUM(T11:T148)</f>
        <v>1079613.4500000011</v>
      </c>
      <c r="U149" s="1"/>
      <c r="V149" s="1"/>
      <c r="Z149" s="1"/>
      <c r="AA149" s="1"/>
    </row>
    <row r="150" spans="1:27" ht="15.75" thickTop="1"/>
    <row r="151" spans="1:27">
      <c r="I151" s="1"/>
    </row>
    <row r="153" spans="1:27" ht="15.75" thickBot="1">
      <c r="B153" s="40"/>
      <c r="C153" s="40"/>
    </row>
    <row r="154" spans="1:27" ht="20.25">
      <c r="B154" s="41" t="s">
        <v>206</v>
      </c>
    </row>
    <row r="155" spans="1:27">
      <c r="B155" s="6" t="s">
        <v>207</v>
      </c>
    </row>
    <row r="158" spans="1:27" ht="16.5">
      <c r="B158" s="42" t="s">
        <v>208</v>
      </c>
    </row>
    <row r="159" spans="1:27" ht="16.5">
      <c r="B159" s="43" t="s">
        <v>209</v>
      </c>
    </row>
    <row r="160" spans="1:27" ht="16.5">
      <c r="B160" s="43" t="s">
        <v>210</v>
      </c>
    </row>
    <row r="161" spans="2:2" ht="16.5">
      <c r="B161" s="43" t="s">
        <v>211</v>
      </c>
    </row>
    <row r="162" spans="2:2" ht="16.5">
      <c r="B162" s="43" t="s">
        <v>212</v>
      </c>
    </row>
    <row r="163" spans="2:2" ht="16.5">
      <c r="B163" s="44" t="s">
        <v>213</v>
      </c>
    </row>
  </sheetData>
  <mergeCells count="1">
    <mergeCell ref="J7:K7"/>
  </mergeCells>
  <pageMargins left="0" right="0" top="0" bottom="0" header="0" footer="0"/>
  <pageSetup paperSize="5" scale="6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NDGEC-ADM201805052_NE</vt:lpstr>
      <vt:lpstr>'NDGEC-ADM201805052_NE'!Títulos_a_imprimir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 01</dc:creator>
  <cp:lastModifiedBy>Usuario de Windows</cp:lastModifiedBy>
  <cp:lastPrinted>2018-06-06T14:36:40Z</cp:lastPrinted>
  <dcterms:created xsi:type="dcterms:W3CDTF">2018-05-16T18:39:44Z</dcterms:created>
  <dcterms:modified xsi:type="dcterms:W3CDTF">2018-06-06T17:27:50Z</dcterms:modified>
</cp:coreProperties>
</file>