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GECAC\Desktop\AGOSTO PORTAL\"/>
    </mc:Choice>
  </mc:AlternateContent>
  <workbookProtection workbookAlgorithmName="SHA-512" workbookHashValue="LVTOzp0AI68qSlvLm+t7AiX7FE22TgjDwSH3fYILSJ6QYNCf6Qa4icv/KjyOBLxRk9Bc5aOrteOWY7SRPtwQQw==" workbookSaltValue="ie7dlmPDbIJU5VxjDBwtpg==" workbookSpinCount="100000" lockStructure="1"/>
  <bookViews>
    <workbookView xWindow="0" yWindow="0" windowWidth="28770" windowHeight="12300" activeTab="2"/>
  </bookViews>
  <sheets>
    <sheet name="FIJA AGOSTO 2021" sheetId="1" r:id="rId1"/>
    <sheet name="CONTRATADOS AGOSTO 2021" sheetId="2" r:id="rId2"/>
    <sheet name="SEGURIDAD MILITAR AGOSTO 2021 " sheetId="3" r:id="rId3"/>
  </sheets>
  <externalReferences>
    <externalReference r:id="rId4"/>
  </externalReferences>
  <definedNames>
    <definedName name="_xlnm._FilterDatabase" localSheetId="0" hidden="1">'FIJA AGOSTO 2021'!$A$13:$T$707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3" l="1"/>
  <c r="Q25" i="3"/>
  <c r="P25" i="3"/>
  <c r="O25" i="3"/>
  <c r="N25" i="3"/>
  <c r="M25" i="3"/>
  <c r="L25" i="3"/>
  <c r="K25" i="3"/>
  <c r="J25" i="3"/>
  <c r="I25" i="3"/>
  <c r="H25" i="3"/>
  <c r="G25" i="3"/>
  <c r="F25" i="3"/>
  <c r="P36" i="2" l="1"/>
  <c r="M36" i="2"/>
  <c r="J36" i="2"/>
  <c r="I36" i="2"/>
  <c r="H36" i="2"/>
  <c r="O34" i="2"/>
  <c r="N34" i="2"/>
  <c r="L34" i="2"/>
  <c r="S34" i="2" s="1"/>
  <c r="K34" i="2"/>
  <c r="Q34" i="2" s="1"/>
  <c r="O33" i="2"/>
  <c r="N33" i="2"/>
  <c r="L33" i="2"/>
  <c r="S33" i="2" s="1"/>
  <c r="K33" i="2"/>
  <c r="Q33" i="2" s="1"/>
  <c r="O32" i="2"/>
  <c r="N32" i="2"/>
  <c r="L32" i="2"/>
  <c r="S32" i="2" s="1"/>
  <c r="K32" i="2"/>
  <c r="Q32" i="2" s="1"/>
  <c r="O31" i="2"/>
  <c r="N31" i="2"/>
  <c r="L31" i="2"/>
  <c r="S31" i="2" s="1"/>
  <c r="K31" i="2"/>
  <c r="Q31" i="2" s="1"/>
  <c r="O30" i="2"/>
  <c r="N30" i="2"/>
  <c r="L30" i="2"/>
  <c r="S30" i="2" s="1"/>
  <c r="K30" i="2"/>
  <c r="Q30" i="2" s="1"/>
  <c r="O29" i="2"/>
  <c r="N29" i="2"/>
  <c r="L29" i="2"/>
  <c r="S29" i="2" s="1"/>
  <c r="K29" i="2"/>
  <c r="Q29" i="2" s="1"/>
  <c r="O28" i="2"/>
  <c r="N28" i="2"/>
  <c r="L28" i="2"/>
  <c r="S28" i="2" s="1"/>
  <c r="K28" i="2"/>
  <c r="Q28" i="2" s="1"/>
  <c r="O27" i="2"/>
  <c r="N27" i="2"/>
  <c r="L27" i="2"/>
  <c r="S27" i="2" s="1"/>
  <c r="K27" i="2"/>
  <c r="Q27" i="2" s="1"/>
  <c r="O26" i="2"/>
  <c r="N26" i="2"/>
  <c r="L26" i="2"/>
  <c r="S26" i="2" s="1"/>
  <c r="K26" i="2"/>
  <c r="Q26" i="2" s="1"/>
  <c r="O25" i="2"/>
  <c r="N25" i="2"/>
  <c r="L25" i="2"/>
  <c r="S25" i="2" s="1"/>
  <c r="K25" i="2"/>
  <c r="Q25" i="2" s="1"/>
  <c r="O24" i="2"/>
  <c r="N24" i="2"/>
  <c r="L24" i="2"/>
  <c r="S24" i="2" s="1"/>
  <c r="K24" i="2"/>
  <c r="Q24" i="2" s="1"/>
  <c r="O23" i="2"/>
  <c r="N23" i="2"/>
  <c r="L23" i="2"/>
  <c r="S23" i="2" s="1"/>
  <c r="K23" i="2"/>
  <c r="Q23" i="2" s="1"/>
  <c r="R22" i="2"/>
  <c r="T22" i="2" s="1"/>
  <c r="Q22" i="2"/>
  <c r="O22" i="2"/>
  <c r="L22" i="2"/>
  <c r="S22" i="2" s="1"/>
  <c r="O21" i="2"/>
  <c r="S21" i="2" s="1"/>
  <c r="N21" i="2"/>
  <c r="L21" i="2"/>
  <c r="K21" i="2"/>
  <c r="R21" i="2" s="1"/>
  <c r="T21" i="2" s="1"/>
  <c r="T20" i="2"/>
  <c r="O20" i="2"/>
  <c r="N20" i="2"/>
  <c r="L20" i="2"/>
  <c r="S20" i="2" s="1"/>
  <c r="K20" i="2"/>
  <c r="Q20" i="2" s="1"/>
  <c r="O19" i="2"/>
  <c r="N19" i="2"/>
  <c r="R19" i="2" s="1"/>
  <c r="T19" i="2" s="1"/>
  <c r="L19" i="2"/>
  <c r="S19" i="2" s="1"/>
  <c r="K19" i="2"/>
  <c r="Q19" i="2" s="1"/>
  <c r="O18" i="2"/>
  <c r="N18" i="2"/>
  <c r="R18" i="2" s="1"/>
  <c r="T18" i="2" s="1"/>
  <c r="L18" i="2"/>
  <c r="S18" i="2" s="1"/>
  <c r="K18" i="2"/>
  <c r="Q18" i="2" s="1"/>
  <c r="O17" i="2"/>
  <c r="O36" i="2" s="1"/>
  <c r="N17" i="2"/>
  <c r="R17" i="2" s="1"/>
  <c r="L17" i="2"/>
  <c r="L36" i="2" s="1"/>
  <c r="K17" i="2"/>
  <c r="K36" i="2" s="1"/>
  <c r="T17" i="2" l="1"/>
  <c r="S17" i="2"/>
  <c r="S36" i="2" s="1"/>
  <c r="R23" i="2"/>
  <c r="T23" i="2" s="1"/>
  <c r="R24" i="2"/>
  <c r="T24" i="2" s="1"/>
  <c r="R25" i="2"/>
  <c r="T25" i="2" s="1"/>
  <c r="R26" i="2"/>
  <c r="T26" i="2" s="1"/>
  <c r="R27" i="2"/>
  <c r="T27" i="2" s="1"/>
  <c r="R28" i="2"/>
  <c r="T28" i="2" s="1"/>
  <c r="R29" i="2"/>
  <c r="T29" i="2" s="1"/>
  <c r="R30" i="2"/>
  <c r="T30" i="2" s="1"/>
  <c r="R31" i="2"/>
  <c r="T31" i="2" s="1"/>
  <c r="R32" i="2"/>
  <c r="T32" i="2" s="1"/>
  <c r="R33" i="2"/>
  <c r="T33" i="2" s="1"/>
  <c r="R34" i="2"/>
  <c r="T34" i="2" s="1"/>
  <c r="Q21" i="2"/>
  <c r="N36" i="2"/>
  <c r="Q17" i="2"/>
  <c r="N707" i="1"/>
  <c r="H707" i="1"/>
  <c r="G707" i="1"/>
  <c r="F707" i="1"/>
  <c r="P705" i="1"/>
  <c r="R705" i="1" s="1"/>
  <c r="O705" i="1"/>
  <c r="M705" i="1"/>
  <c r="J705" i="1"/>
  <c r="Q705" i="1" s="1"/>
  <c r="R704" i="1"/>
  <c r="P704" i="1"/>
  <c r="O704" i="1"/>
  <c r="M704" i="1"/>
  <c r="J704" i="1"/>
  <c r="Q704" i="1" s="1"/>
  <c r="P703" i="1"/>
  <c r="R703" i="1" s="1"/>
  <c r="O703" i="1"/>
  <c r="M703" i="1"/>
  <c r="J703" i="1"/>
  <c r="Q703" i="1" s="1"/>
  <c r="R702" i="1"/>
  <c r="P702" i="1"/>
  <c r="O702" i="1"/>
  <c r="M702" i="1"/>
  <c r="J702" i="1"/>
  <c r="Q702" i="1" s="1"/>
  <c r="P701" i="1"/>
  <c r="R701" i="1" s="1"/>
  <c r="O701" i="1"/>
  <c r="M701" i="1"/>
  <c r="J701" i="1"/>
  <c r="Q701" i="1" s="1"/>
  <c r="R700" i="1"/>
  <c r="P700" i="1"/>
  <c r="O700" i="1"/>
  <c r="M700" i="1"/>
  <c r="J700" i="1"/>
  <c r="P699" i="1"/>
  <c r="R699" i="1" s="1"/>
  <c r="O699" i="1"/>
  <c r="M699" i="1"/>
  <c r="J699" i="1"/>
  <c r="Q699" i="1" s="1"/>
  <c r="M698" i="1"/>
  <c r="Q698" i="1" s="1"/>
  <c r="L698" i="1"/>
  <c r="K698" i="1"/>
  <c r="J698" i="1"/>
  <c r="I698" i="1"/>
  <c r="R697" i="1"/>
  <c r="P697" i="1"/>
  <c r="O697" i="1"/>
  <c r="M697" i="1"/>
  <c r="J697" i="1"/>
  <c r="Q697" i="1" s="1"/>
  <c r="P696" i="1"/>
  <c r="R696" i="1" s="1"/>
  <c r="O696" i="1"/>
  <c r="M696" i="1"/>
  <c r="J696" i="1"/>
  <c r="Q696" i="1" s="1"/>
  <c r="R695" i="1"/>
  <c r="P695" i="1"/>
  <c r="O695" i="1"/>
  <c r="M695" i="1"/>
  <c r="J695" i="1"/>
  <c r="Q695" i="1" s="1"/>
  <c r="P694" i="1"/>
  <c r="R694" i="1" s="1"/>
  <c r="O694" i="1"/>
  <c r="M694" i="1"/>
  <c r="J694" i="1"/>
  <c r="Q694" i="1" s="1"/>
  <c r="R693" i="1"/>
  <c r="P693" i="1"/>
  <c r="O693" i="1"/>
  <c r="M693" i="1"/>
  <c r="J693" i="1"/>
  <c r="Q693" i="1" s="1"/>
  <c r="P692" i="1"/>
  <c r="R692" i="1" s="1"/>
  <c r="O692" i="1"/>
  <c r="M692" i="1"/>
  <c r="J692" i="1"/>
  <c r="Q692" i="1" s="1"/>
  <c r="O691" i="1"/>
  <c r="M691" i="1"/>
  <c r="L691" i="1"/>
  <c r="K691" i="1"/>
  <c r="J691" i="1"/>
  <c r="Q691" i="1" s="1"/>
  <c r="I691" i="1"/>
  <c r="P691" i="1" s="1"/>
  <c r="R691" i="1" s="1"/>
  <c r="P690" i="1"/>
  <c r="R690" i="1" s="1"/>
  <c r="O690" i="1"/>
  <c r="M690" i="1"/>
  <c r="J690" i="1"/>
  <c r="Q690" i="1" s="1"/>
  <c r="R689" i="1"/>
  <c r="P689" i="1"/>
  <c r="O689" i="1"/>
  <c r="M689" i="1"/>
  <c r="J689" i="1"/>
  <c r="Q689" i="1" s="1"/>
  <c r="P688" i="1"/>
  <c r="R688" i="1" s="1"/>
  <c r="O688" i="1"/>
  <c r="M688" i="1"/>
  <c r="J688" i="1"/>
  <c r="Q688" i="1" s="1"/>
  <c r="R687" i="1"/>
  <c r="P687" i="1"/>
  <c r="O687" i="1"/>
  <c r="M687" i="1"/>
  <c r="J687" i="1"/>
  <c r="P686" i="1"/>
  <c r="R686" i="1" s="1"/>
  <c r="O686" i="1"/>
  <c r="M686" i="1"/>
  <c r="J686" i="1"/>
  <c r="Q686" i="1" s="1"/>
  <c r="R685" i="1"/>
  <c r="P685" i="1"/>
  <c r="O685" i="1"/>
  <c r="M685" i="1"/>
  <c r="J685" i="1"/>
  <c r="P684" i="1"/>
  <c r="R684" i="1" s="1"/>
  <c r="O684" i="1"/>
  <c r="M684" i="1"/>
  <c r="J684" i="1"/>
  <c r="Q684" i="1" s="1"/>
  <c r="R683" i="1"/>
  <c r="P683" i="1"/>
  <c r="O683" i="1"/>
  <c r="M683" i="1"/>
  <c r="J683" i="1"/>
  <c r="Q683" i="1" s="1"/>
  <c r="P682" i="1"/>
  <c r="R682" i="1" s="1"/>
  <c r="O682" i="1"/>
  <c r="M682" i="1"/>
  <c r="J682" i="1"/>
  <c r="Q682" i="1" s="1"/>
  <c r="R681" i="1"/>
  <c r="P681" i="1"/>
  <c r="O681" i="1"/>
  <c r="M681" i="1"/>
  <c r="J681" i="1"/>
  <c r="Q681" i="1" s="1"/>
  <c r="P680" i="1"/>
  <c r="R680" i="1" s="1"/>
  <c r="O680" i="1"/>
  <c r="M680" i="1"/>
  <c r="J680" i="1"/>
  <c r="Q680" i="1" s="1"/>
  <c r="R679" i="1"/>
  <c r="P679" i="1"/>
  <c r="O679" i="1"/>
  <c r="M679" i="1"/>
  <c r="J679" i="1"/>
  <c r="P678" i="1"/>
  <c r="R678" i="1" s="1"/>
  <c r="O678" i="1"/>
  <c r="M678" i="1"/>
  <c r="J678" i="1"/>
  <c r="Q678" i="1" s="1"/>
  <c r="R677" i="1"/>
  <c r="P677" i="1"/>
  <c r="O677" i="1"/>
  <c r="M677" i="1"/>
  <c r="J677" i="1"/>
  <c r="P676" i="1"/>
  <c r="R676" i="1" s="1"/>
  <c r="O676" i="1"/>
  <c r="M676" i="1"/>
  <c r="J676" i="1"/>
  <c r="Q676" i="1" s="1"/>
  <c r="R675" i="1"/>
  <c r="P675" i="1"/>
  <c r="O675" i="1"/>
  <c r="M675" i="1"/>
  <c r="J675" i="1"/>
  <c r="Q675" i="1" s="1"/>
  <c r="P674" i="1"/>
  <c r="R674" i="1" s="1"/>
  <c r="O674" i="1"/>
  <c r="M674" i="1"/>
  <c r="J674" i="1"/>
  <c r="Q674" i="1" s="1"/>
  <c r="R673" i="1"/>
  <c r="P673" i="1"/>
  <c r="O673" i="1"/>
  <c r="M673" i="1"/>
  <c r="J673" i="1"/>
  <c r="Q673" i="1" s="1"/>
  <c r="P672" i="1"/>
  <c r="R672" i="1" s="1"/>
  <c r="O672" i="1"/>
  <c r="M672" i="1"/>
  <c r="J672" i="1"/>
  <c r="Q672" i="1" s="1"/>
  <c r="M671" i="1"/>
  <c r="Q671" i="1" s="1"/>
  <c r="L671" i="1"/>
  <c r="K671" i="1"/>
  <c r="J671" i="1"/>
  <c r="I671" i="1"/>
  <c r="R670" i="1"/>
  <c r="P670" i="1"/>
  <c r="O670" i="1"/>
  <c r="M670" i="1"/>
  <c r="J670" i="1"/>
  <c r="Q670" i="1" s="1"/>
  <c r="P669" i="1"/>
  <c r="R669" i="1" s="1"/>
  <c r="O669" i="1"/>
  <c r="M669" i="1"/>
  <c r="J669" i="1"/>
  <c r="Q669" i="1" s="1"/>
  <c r="R668" i="1"/>
  <c r="P668" i="1"/>
  <c r="O668" i="1"/>
  <c r="M668" i="1"/>
  <c r="J668" i="1"/>
  <c r="Q668" i="1" s="1"/>
  <c r="P667" i="1"/>
  <c r="R667" i="1" s="1"/>
  <c r="O667" i="1"/>
  <c r="M667" i="1"/>
  <c r="J667" i="1"/>
  <c r="Q667" i="1" s="1"/>
  <c r="R666" i="1"/>
  <c r="P666" i="1"/>
  <c r="O666" i="1"/>
  <c r="M666" i="1"/>
  <c r="J666" i="1"/>
  <c r="Q666" i="1" s="1"/>
  <c r="P665" i="1"/>
  <c r="R665" i="1" s="1"/>
  <c r="O665" i="1"/>
  <c r="M665" i="1"/>
  <c r="J665" i="1"/>
  <c r="Q665" i="1" s="1"/>
  <c r="R664" i="1"/>
  <c r="P664" i="1"/>
  <c r="O664" i="1"/>
  <c r="M664" i="1"/>
  <c r="J664" i="1"/>
  <c r="Q664" i="1" s="1"/>
  <c r="P663" i="1"/>
  <c r="R663" i="1" s="1"/>
  <c r="O663" i="1"/>
  <c r="M663" i="1"/>
  <c r="J663" i="1"/>
  <c r="Q663" i="1" s="1"/>
  <c r="R662" i="1"/>
  <c r="P662" i="1"/>
  <c r="O662" i="1"/>
  <c r="M662" i="1"/>
  <c r="J662" i="1"/>
  <c r="Q662" i="1" s="1"/>
  <c r="P661" i="1"/>
  <c r="R661" i="1" s="1"/>
  <c r="O661" i="1"/>
  <c r="M661" i="1"/>
  <c r="J661" i="1"/>
  <c r="Q661" i="1" s="1"/>
  <c r="R660" i="1"/>
  <c r="P660" i="1"/>
  <c r="O660" i="1"/>
  <c r="M660" i="1"/>
  <c r="J660" i="1"/>
  <c r="Q660" i="1" s="1"/>
  <c r="P659" i="1"/>
  <c r="R659" i="1" s="1"/>
  <c r="O659" i="1"/>
  <c r="M659" i="1"/>
  <c r="J659" i="1"/>
  <c r="Q659" i="1" s="1"/>
  <c r="R658" i="1"/>
  <c r="P658" i="1"/>
  <c r="O658" i="1"/>
  <c r="M658" i="1"/>
  <c r="J658" i="1"/>
  <c r="Q658" i="1" s="1"/>
  <c r="P657" i="1"/>
  <c r="R657" i="1" s="1"/>
  <c r="O657" i="1"/>
  <c r="M657" i="1"/>
  <c r="J657" i="1"/>
  <c r="Q657" i="1" s="1"/>
  <c r="R656" i="1"/>
  <c r="P656" i="1"/>
  <c r="O656" i="1"/>
  <c r="M656" i="1"/>
  <c r="J656" i="1"/>
  <c r="Q656" i="1" s="1"/>
  <c r="P655" i="1"/>
  <c r="R655" i="1" s="1"/>
  <c r="O655" i="1"/>
  <c r="M655" i="1"/>
  <c r="J655" i="1"/>
  <c r="Q655" i="1" s="1"/>
  <c r="R654" i="1"/>
  <c r="P654" i="1"/>
  <c r="O654" i="1"/>
  <c r="M654" i="1"/>
  <c r="J654" i="1"/>
  <c r="Q654" i="1" s="1"/>
  <c r="Q653" i="1"/>
  <c r="M653" i="1"/>
  <c r="L653" i="1"/>
  <c r="P653" i="1" s="1"/>
  <c r="R653" i="1" s="1"/>
  <c r="K653" i="1"/>
  <c r="J653" i="1"/>
  <c r="I653" i="1"/>
  <c r="O653" i="1" s="1"/>
  <c r="R652" i="1"/>
  <c r="P652" i="1"/>
  <c r="O652" i="1"/>
  <c r="M652" i="1"/>
  <c r="J652" i="1"/>
  <c r="P651" i="1"/>
  <c r="R651" i="1" s="1"/>
  <c r="O651" i="1"/>
  <c r="M651" i="1"/>
  <c r="J651" i="1"/>
  <c r="Q651" i="1" s="1"/>
  <c r="R650" i="1"/>
  <c r="P650" i="1"/>
  <c r="O650" i="1"/>
  <c r="M650" i="1"/>
  <c r="J650" i="1"/>
  <c r="Q650" i="1" s="1"/>
  <c r="P649" i="1"/>
  <c r="R649" i="1" s="1"/>
  <c r="O649" i="1"/>
  <c r="M649" i="1"/>
  <c r="J649" i="1"/>
  <c r="Q649" i="1" s="1"/>
  <c r="R648" i="1"/>
  <c r="P648" i="1"/>
  <c r="O648" i="1"/>
  <c r="M648" i="1"/>
  <c r="J648" i="1"/>
  <c r="Q648" i="1" s="1"/>
  <c r="P647" i="1"/>
  <c r="R647" i="1" s="1"/>
  <c r="O647" i="1"/>
  <c r="M647" i="1"/>
  <c r="J647" i="1"/>
  <c r="Q647" i="1" s="1"/>
  <c r="R646" i="1"/>
  <c r="P646" i="1"/>
  <c r="O646" i="1"/>
  <c r="M646" i="1"/>
  <c r="J646" i="1"/>
  <c r="P645" i="1"/>
  <c r="R645" i="1" s="1"/>
  <c r="O645" i="1"/>
  <c r="M645" i="1"/>
  <c r="J645" i="1"/>
  <c r="Q645" i="1" s="1"/>
  <c r="R644" i="1"/>
  <c r="P644" i="1"/>
  <c r="O644" i="1"/>
  <c r="M644" i="1"/>
  <c r="J644" i="1"/>
  <c r="P643" i="1"/>
  <c r="R643" i="1" s="1"/>
  <c r="O643" i="1"/>
  <c r="M643" i="1"/>
  <c r="J643" i="1"/>
  <c r="Q643" i="1" s="1"/>
  <c r="R642" i="1"/>
  <c r="P642" i="1"/>
  <c r="O642" i="1"/>
  <c r="M642" i="1"/>
  <c r="J642" i="1"/>
  <c r="Q642" i="1" s="1"/>
  <c r="P641" i="1"/>
  <c r="R641" i="1" s="1"/>
  <c r="O641" i="1"/>
  <c r="M641" i="1"/>
  <c r="J641" i="1"/>
  <c r="Q641" i="1" s="1"/>
  <c r="R640" i="1"/>
  <c r="P640" i="1"/>
  <c r="O640" i="1"/>
  <c r="M640" i="1"/>
  <c r="J640" i="1"/>
  <c r="Q640" i="1" s="1"/>
  <c r="P639" i="1"/>
  <c r="R639" i="1" s="1"/>
  <c r="O639" i="1"/>
  <c r="M639" i="1"/>
  <c r="J639" i="1"/>
  <c r="Q639" i="1" s="1"/>
  <c r="R638" i="1"/>
  <c r="P638" i="1"/>
  <c r="O638" i="1"/>
  <c r="M638" i="1"/>
  <c r="J638" i="1"/>
  <c r="P637" i="1"/>
  <c r="R637" i="1" s="1"/>
  <c r="O637" i="1"/>
  <c r="M637" i="1"/>
  <c r="J637" i="1"/>
  <c r="Q637" i="1" s="1"/>
  <c r="R636" i="1"/>
  <c r="P636" i="1"/>
  <c r="O636" i="1"/>
  <c r="M636" i="1"/>
  <c r="J636" i="1"/>
  <c r="O635" i="1"/>
  <c r="M635" i="1"/>
  <c r="L635" i="1"/>
  <c r="K635" i="1"/>
  <c r="J635" i="1"/>
  <c r="Q635" i="1" s="1"/>
  <c r="I635" i="1"/>
  <c r="P635" i="1" s="1"/>
  <c r="P634" i="1"/>
  <c r="R634" i="1" s="1"/>
  <c r="O634" i="1"/>
  <c r="M634" i="1"/>
  <c r="J634" i="1"/>
  <c r="Q634" i="1" s="1"/>
  <c r="R633" i="1"/>
  <c r="P633" i="1"/>
  <c r="O633" i="1"/>
  <c r="M633" i="1"/>
  <c r="J633" i="1"/>
  <c r="P632" i="1"/>
  <c r="R632" i="1" s="1"/>
  <c r="O632" i="1"/>
  <c r="M632" i="1"/>
  <c r="J632" i="1"/>
  <c r="Q632" i="1" s="1"/>
  <c r="R631" i="1"/>
  <c r="P631" i="1"/>
  <c r="O631" i="1"/>
  <c r="M631" i="1"/>
  <c r="J631" i="1"/>
  <c r="P630" i="1"/>
  <c r="R630" i="1" s="1"/>
  <c r="O630" i="1"/>
  <c r="M630" i="1"/>
  <c r="J630" i="1"/>
  <c r="Q630" i="1" s="1"/>
  <c r="R629" i="1"/>
  <c r="P629" i="1"/>
  <c r="O629" i="1"/>
  <c r="M629" i="1"/>
  <c r="J629" i="1"/>
  <c r="P628" i="1"/>
  <c r="R628" i="1" s="1"/>
  <c r="O628" i="1"/>
  <c r="M628" i="1"/>
  <c r="J628" i="1"/>
  <c r="Q628" i="1" s="1"/>
  <c r="R627" i="1"/>
  <c r="P627" i="1"/>
  <c r="O627" i="1"/>
  <c r="M627" i="1"/>
  <c r="J627" i="1"/>
  <c r="Q627" i="1" s="1"/>
  <c r="P626" i="1"/>
  <c r="R626" i="1" s="1"/>
  <c r="O626" i="1"/>
  <c r="M626" i="1"/>
  <c r="J626" i="1"/>
  <c r="Q626" i="1" s="1"/>
  <c r="R625" i="1"/>
  <c r="P625" i="1"/>
  <c r="O625" i="1"/>
  <c r="M625" i="1"/>
  <c r="J625" i="1"/>
  <c r="P624" i="1"/>
  <c r="R624" i="1" s="1"/>
  <c r="O624" i="1"/>
  <c r="M624" i="1"/>
  <c r="J624" i="1"/>
  <c r="Q624" i="1" s="1"/>
  <c r="R623" i="1"/>
  <c r="P623" i="1"/>
  <c r="O623" i="1"/>
  <c r="M623" i="1"/>
  <c r="J623" i="1"/>
  <c r="P622" i="1"/>
  <c r="R622" i="1" s="1"/>
  <c r="O622" i="1"/>
  <c r="M622" i="1"/>
  <c r="J622" i="1"/>
  <c r="Q622" i="1" s="1"/>
  <c r="R621" i="1"/>
  <c r="P621" i="1"/>
  <c r="O621" i="1"/>
  <c r="M621" i="1"/>
  <c r="J621" i="1"/>
  <c r="P620" i="1"/>
  <c r="R620" i="1" s="1"/>
  <c r="O620" i="1"/>
  <c r="M620" i="1"/>
  <c r="J620" i="1"/>
  <c r="Q620" i="1" s="1"/>
  <c r="R619" i="1"/>
  <c r="P619" i="1"/>
  <c r="O619" i="1"/>
  <c r="M619" i="1"/>
  <c r="J619" i="1"/>
  <c r="Q619" i="1" s="1"/>
  <c r="P618" i="1"/>
  <c r="R618" i="1" s="1"/>
  <c r="O618" i="1"/>
  <c r="M618" i="1"/>
  <c r="J618" i="1"/>
  <c r="Q618" i="1" s="1"/>
  <c r="R617" i="1"/>
  <c r="P617" i="1"/>
  <c r="O617" i="1"/>
  <c r="M617" i="1"/>
  <c r="J617" i="1"/>
  <c r="P616" i="1"/>
  <c r="R616" i="1" s="1"/>
  <c r="O616" i="1"/>
  <c r="M616" i="1"/>
  <c r="J616" i="1"/>
  <c r="Q616" i="1" s="1"/>
  <c r="R615" i="1"/>
  <c r="P615" i="1"/>
  <c r="O615" i="1"/>
  <c r="M615" i="1"/>
  <c r="J615" i="1"/>
  <c r="P614" i="1"/>
  <c r="R614" i="1" s="1"/>
  <c r="O614" i="1"/>
  <c r="M614" i="1"/>
  <c r="J614" i="1"/>
  <c r="Q614" i="1" s="1"/>
  <c r="R613" i="1"/>
  <c r="P613" i="1"/>
  <c r="O613" i="1"/>
  <c r="M613" i="1"/>
  <c r="J613" i="1"/>
  <c r="P612" i="1"/>
  <c r="R612" i="1" s="1"/>
  <c r="O612" i="1"/>
  <c r="M612" i="1"/>
  <c r="J612" i="1"/>
  <c r="Q612" i="1" s="1"/>
  <c r="R611" i="1"/>
  <c r="P611" i="1"/>
  <c r="O611" i="1"/>
  <c r="M611" i="1"/>
  <c r="J611" i="1"/>
  <c r="Q611" i="1" s="1"/>
  <c r="P610" i="1"/>
  <c r="R610" i="1" s="1"/>
  <c r="O610" i="1"/>
  <c r="M610" i="1"/>
  <c r="J610" i="1"/>
  <c r="Q610" i="1" s="1"/>
  <c r="R609" i="1"/>
  <c r="P609" i="1"/>
  <c r="O609" i="1"/>
  <c r="M609" i="1"/>
  <c r="J609" i="1"/>
  <c r="P608" i="1"/>
  <c r="R608" i="1" s="1"/>
  <c r="O608" i="1"/>
  <c r="M608" i="1"/>
  <c r="J608" i="1"/>
  <c r="Q608" i="1" s="1"/>
  <c r="R607" i="1"/>
  <c r="P607" i="1"/>
  <c r="O607" i="1"/>
  <c r="M607" i="1"/>
  <c r="J607" i="1"/>
  <c r="P606" i="1"/>
  <c r="R606" i="1" s="1"/>
  <c r="O606" i="1"/>
  <c r="M606" i="1"/>
  <c r="J606" i="1"/>
  <c r="Q606" i="1" s="1"/>
  <c r="R605" i="1"/>
  <c r="P605" i="1"/>
  <c r="O605" i="1"/>
  <c r="M605" i="1"/>
  <c r="J605" i="1"/>
  <c r="P604" i="1"/>
  <c r="R604" i="1" s="1"/>
  <c r="O604" i="1"/>
  <c r="M604" i="1"/>
  <c r="J604" i="1"/>
  <c r="Q604" i="1" s="1"/>
  <c r="R603" i="1"/>
  <c r="P603" i="1"/>
  <c r="O603" i="1"/>
  <c r="M603" i="1"/>
  <c r="J603" i="1"/>
  <c r="Q603" i="1" s="1"/>
  <c r="P602" i="1"/>
  <c r="R602" i="1" s="1"/>
  <c r="O602" i="1"/>
  <c r="M602" i="1"/>
  <c r="J602" i="1"/>
  <c r="Q602" i="1" s="1"/>
  <c r="R601" i="1"/>
  <c r="P601" i="1"/>
  <c r="O601" i="1"/>
  <c r="M601" i="1"/>
  <c r="J601" i="1"/>
  <c r="P600" i="1"/>
  <c r="R600" i="1" s="1"/>
  <c r="O600" i="1"/>
  <c r="M600" i="1"/>
  <c r="J600" i="1"/>
  <c r="Q600" i="1" s="1"/>
  <c r="R599" i="1"/>
  <c r="P599" i="1"/>
  <c r="O599" i="1"/>
  <c r="M599" i="1"/>
  <c r="J599" i="1"/>
  <c r="P598" i="1"/>
  <c r="R598" i="1" s="1"/>
  <c r="O598" i="1"/>
  <c r="M598" i="1"/>
  <c r="J598" i="1"/>
  <c r="Q598" i="1" s="1"/>
  <c r="R597" i="1"/>
  <c r="P597" i="1"/>
  <c r="O597" i="1"/>
  <c r="M597" i="1"/>
  <c r="J597" i="1"/>
  <c r="P596" i="1"/>
  <c r="R596" i="1" s="1"/>
  <c r="O596" i="1"/>
  <c r="M596" i="1"/>
  <c r="J596" i="1"/>
  <c r="Q596" i="1" s="1"/>
  <c r="R595" i="1"/>
  <c r="P595" i="1"/>
  <c r="O595" i="1"/>
  <c r="M595" i="1"/>
  <c r="J595" i="1"/>
  <c r="Q595" i="1" s="1"/>
  <c r="P594" i="1"/>
  <c r="R594" i="1" s="1"/>
  <c r="O594" i="1"/>
  <c r="M594" i="1"/>
  <c r="J594" i="1"/>
  <c r="Q594" i="1" s="1"/>
  <c r="R593" i="1"/>
  <c r="P593" i="1"/>
  <c r="O593" i="1"/>
  <c r="M593" i="1"/>
  <c r="J593" i="1"/>
  <c r="P592" i="1"/>
  <c r="R592" i="1" s="1"/>
  <c r="O592" i="1"/>
  <c r="M592" i="1"/>
  <c r="J592" i="1"/>
  <c r="Q592" i="1" s="1"/>
  <c r="R591" i="1"/>
  <c r="P591" i="1"/>
  <c r="O591" i="1"/>
  <c r="M591" i="1"/>
  <c r="J591" i="1"/>
  <c r="P590" i="1"/>
  <c r="R590" i="1" s="1"/>
  <c r="O590" i="1"/>
  <c r="M590" i="1"/>
  <c r="J590" i="1"/>
  <c r="Q590" i="1" s="1"/>
  <c r="R589" i="1"/>
  <c r="P589" i="1"/>
  <c r="O589" i="1"/>
  <c r="M589" i="1"/>
  <c r="J589" i="1"/>
  <c r="P588" i="1"/>
  <c r="R588" i="1" s="1"/>
  <c r="O588" i="1"/>
  <c r="M588" i="1"/>
  <c r="J588" i="1"/>
  <c r="Q588" i="1" s="1"/>
  <c r="R587" i="1"/>
  <c r="P587" i="1"/>
  <c r="O587" i="1"/>
  <c r="M587" i="1"/>
  <c r="J587" i="1"/>
  <c r="Q587" i="1" s="1"/>
  <c r="P586" i="1"/>
  <c r="R586" i="1" s="1"/>
  <c r="O586" i="1"/>
  <c r="M586" i="1"/>
  <c r="J586" i="1"/>
  <c r="Q586" i="1" s="1"/>
  <c r="R585" i="1"/>
  <c r="P585" i="1"/>
  <c r="O585" i="1"/>
  <c r="M585" i="1"/>
  <c r="J585" i="1"/>
  <c r="P584" i="1"/>
  <c r="R584" i="1" s="1"/>
  <c r="O584" i="1"/>
  <c r="M584" i="1"/>
  <c r="J584" i="1"/>
  <c r="Q584" i="1" s="1"/>
  <c r="R583" i="1"/>
  <c r="P583" i="1"/>
  <c r="O583" i="1"/>
  <c r="M583" i="1"/>
  <c r="J583" i="1"/>
  <c r="Q583" i="1" s="1"/>
  <c r="P582" i="1"/>
  <c r="R582" i="1" s="1"/>
  <c r="O582" i="1"/>
  <c r="M582" i="1"/>
  <c r="J582" i="1"/>
  <c r="Q582" i="1" s="1"/>
  <c r="R581" i="1"/>
  <c r="P581" i="1"/>
  <c r="O581" i="1"/>
  <c r="M581" i="1"/>
  <c r="J581" i="1"/>
  <c r="Q581" i="1" s="1"/>
  <c r="P580" i="1"/>
  <c r="R580" i="1" s="1"/>
  <c r="O580" i="1"/>
  <c r="M580" i="1"/>
  <c r="J580" i="1"/>
  <c r="Q580" i="1" s="1"/>
  <c r="R579" i="1"/>
  <c r="P579" i="1"/>
  <c r="O579" i="1"/>
  <c r="M579" i="1"/>
  <c r="J579" i="1"/>
  <c r="Q579" i="1" s="1"/>
  <c r="P578" i="1"/>
  <c r="R578" i="1" s="1"/>
  <c r="O578" i="1"/>
  <c r="M578" i="1"/>
  <c r="J578" i="1"/>
  <c r="Q578" i="1" s="1"/>
  <c r="R577" i="1"/>
  <c r="P577" i="1"/>
  <c r="O577" i="1"/>
  <c r="M577" i="1"/>
  <c r="J577" i="1"/>
  <c r="P576" i="1"/>
  <c r="R576" i="1" s="1"/>
  <c r="O576" i="1"/>
  <c r="M576" i="1"/>
  <c r="J576" i="1"/>
  <c r="Q576" i="1" s="1"/>
  <c r="R575" i="1"/>
  <c r="P575" i="1"/>
  <c r="O575" i="1"/>
  <c r="M575" i="1"/>
  <c r="J575" i="1"/>
  <c r="Q575" i="1" s="1"/>
  <c r="P574" i="1"/>
  <c r="R574" i="1" s="1"/>
  <c r="O574" i="1"/>
  <c r="M574" i="1"/>
  <c r="J574" i="1"/>
  <c r="Q574" i="1" s="1"/>
  <c r="R573" i="1"/>
  <c r="P573" i="1"/>
  <c r="O573" i="1"/>
  <c r="M573" i="1"/>
  <c r="J573" i="1"/>
  <c r="Q573" i="1" s="1"/>
  <c r="P572" i="1"/>
  <c r="R572" i="1" s="1"/>
  <c r="O572" i="1"/>
  <c r="M572" i="1"/>
  <c r="J572" i="1"/>
  <c r="Q572" i="1" s="1"/>
  <c r="R571" i="1"/>
  <c r="P571" i="1"/>
  <c r="O571" i="1"/>
  <c r="M571" i="1"/>
  <c r="J571" i="1"/>
  <c r="Q571" i="1" s="1"/>
  <c r="P570" i="1"/>
  <c r="R570" i="1" s="1"/>
  <c r="O570" i="1"/>
  <c r="M570" i="1"/>
  <c r="J570" i="1"/>
  <c r="Q570" i="1" s="1"/>
  <c r="R569" i="1"/>
  <c r="P569" i="1"/>
  <c r="O569" i="1"/>
  <c r="M569" i="1"/>
  <c r="J569" i="1"/>
  <c r="P568" i="1"/>
  <c r="R568" i="1" s="1"/>
  <c r="O568" i="1"/>
  <c r="M568" i="1"/>
  <c r="J568" i="1"/>
  <c r="Q568" i="1" s="1"/>
  <c r="R567" i="1"/>
  <c r="P567" i="1"/>
  <c r="O567" i="1"/>
  <c r="M567" i="1"/>
  <c r="J567" i="1"/>
  <c r="Q567" i="1" s="1"/>
  <c r="P566" i="1"/>
  <c r="R566" i="1" s="1"/>
  <c r="O566" i="1"/>
  <c r="M566" i="1"/>
  <c r="J566" i="1"/>
  <c r="Q566" i="1" s="1"/>
  <c r="R565" i="1"/>
  <c r="P565" i="1"/>
  <c r="O565" i="1"/>
  <c r="M565" i="1"/>
  <c r="J565" i="1"/>
  <c r="Q565" i="1" s="1"/>
  <c r="R564" i="1"/>
  <c r="P564" i="1"/>
  <c r="O564" i="1"/>
  <c r="M564" i="1"/>
  <c r="J564" i="1"/>
  <c r="P563" i="1"/>
  <c r="R563" i="1" s="1"/>
  <c r="O563" i="1"/>
  <c r="M563" i="1"/>
  <c r="J563" i="1"/>
  <c r="Q563" i="1" s="1"/>
  <c r="R562" i="1"/>
  <c r="P562" i="1"/>
  <c r="O562" i="1"/>
  <c r="M562" i="1"/>
  <c r="J562" i="1"/>
  <c r="P561" i="1"/>
  <c r="R561" i="1" s="1"/>
  <c r="O561" i="1"/>
  <c r="M561" i="1"/>
  <c r="J561" i="1"/>
  <c r="Q561" i="1" s="1"/>
  <c r="R560" i="1"/>
  <c r="P560" i="1"/>
  <c r="O560" i="1"/>
  <c r="M560" i="1"/>
  <c r="J560" i="1"/>
  <c r="Q560" i="1" s="1"/>
  <c r="R559" i="1"/>
  <c r="P559" i="1"/>
  <c r="O559" i="1"/>
  <c r="M559" i="1"/>
  <c r="J559" i="1"/>
  <c r="Q559" i="1" s="1"/>
  <c r="P558" i="1"/>
  <c r="R558" i="1" s="1"/>
  <c r="O558" i="1"/>
  <c r="M558" i="1"/>
  <c r="J558" i="1"/>
  <c r="R557" i="1"/>
  <c r="P557" i="1"/>
  <c r="O557" i="1"/>
  <c r="M557" i="1"/>
  <c r="J557" i="1"/>
  <c r="R556" i="1"/>
  <c r="P556" i="1"/>
  <c r="O556" i="1"/>
  <c r="M556" i="1"/>
  <c r="J556" i="1"/>
  <c r="P555" i="1"/>
  <c r="R555" i="1" s="1"/>
  <c r="O555" i="1"/>
  <c r="M555" i="1"/>
  <c r="J555" i="1"/>
  <c r="Q555" i="1" s="1"/>
  <c r="R554" i="1"/>
  <c r="P554" i="1"/>
  <c r="O554" i="1"/>
  <c r="M554" i="1"/>
  <c r="J554" i="1"/>
  <c r="P553" i="1"/>
  <c r="R553" i="1" s="1"/>
  <c r="O553" i="1"/>
  <c r="M553" i="1"/>
  <c r="J553" i="1"/>
  <c r="Q553" i="1" s="1"/>
  <c r="R552" i="1"/>
  <c r="P552" i="1"/>
  <c r="O552" i="1"/>
  <c r="M552" i="1"/>
  <c r="J552" i="1"/>
  <c r="Q552" i="1" s="1"/>
  <c r="R551" i="1"/>
  <c r="P551" i="1"/>
  <c r="O551" i="1"/>
  <c r="M551" i="1"/>
  <c r="J551" i="1"/>
  <c r="Q551" i="1" s="1"/>
  <c r="P550" i="1"/>
  <c r="R550" i="1" s="1"/>
  <c r="O550" i="1"/>
  <c r="M550" i="1"/>
  <c r="J550" i="1"/>
  <c r="R549" i="1"/>
  <c r="P549" i="1"/>
  <c r="O549" i="1"/>
  <c r="M549" i="1"/>
  <c r="J549" i="1"/>
  <c r="Q549" i="1" s="1"/>
  <c r="R548" i="1"/>
  <c r="P548" i="1"/>
  <c r="O548" i="1"/>
  <c r="M548" i="1"/>
  <c r="J548" i="1"/>
  <c r="P547" i="1"/>
  <c r="R547" i="1" s="1"/>
  <c r="O547" i="1"/>
  <c r="M547" i="1"/>
  <c r="J547" i="1"/>
  <c r="Q547" i="1" s="1"/>
  <c r="R546" i="1"/>
  <c r="P546" i="1"/>
  <c r="O546" i="1"/>
  <c r="M546" i="1"/>
  <c r="J546" i="1"/>
  <c r="P545" i="1"/>
  <c r="R545" i="1" s="1"/>
  <c r="O545" i="1"/>
  <c r="M545" i="1"/>
  <c r="J545" i="1"/>
  <c r="Q545" i="1" s="1"/>
  <c r="R544" i="1"/>
  <c r="P544" i="1"/>
  <c r="O544" i="1"/>
  <c r="M544" i="1"/>
  <c r="J544" i="1"/>
  <c r="Q544" i="1" s="1"/>
  <c r="P543" i="1"/>
  <c r="R543" i="1" s="1"/>
  <c r="O543" i="1"/>
  <c r="M543" i="1"/>
  <c r="J543" i="1"/>
  <c r="Q543" i="1" s="1"/>
  <c r="R542" i="1"/>
  <c r="P542" i="1"/>
  <c r="O542" i="1"/>
  <c r="M542" i="1"/>
  <c r="J542" i="1"/>
  <c r="P541" i="1"/>
  <c r="R541" i="1" s="1"/>
  <c r="O541" i="1"/>
  <c r="M541" i="1"/>
  <c r="J541" i="1"/>
  <c r="Q541" i="1" s="1"/>
  <c r="R540" i="1"/>
  <c r="P540" i="1"/>
  <c r="O540" i="1"/>
  <c r="M540" i="1"/>
  <c r="J540" i="1"/>
  <c r="P539" i="1"/>
  <c r="R539" i="1" s="1"/>
  <c r="O539" i="1"/>
  <c r="M539" i="1"/>
  <c r="J539" i="1"/>
  <c r="Q539" i="1" s="1"/>
  <c r="R538" i="1"/>
  <c r="P538" i="1"/>
  <c r="O538" i="1"/>
  <c r="M538" i="1"/>
  <c r="J538" i="1"/>
  <c r="P537" i="1"/>
  <c r="R537" i="1" s="1"/>
  <c r="O537" i="1"/>
  <c r="M537" i="1"/>
  <c r="J537" i="1"/>
  <c r="Q537" i="1" s="1"/>
  <c r="R536" i="1"/>
  <c r="P536" i="1"/>
  <c r="O536" i="1"/>
  <c r="M536" i="1"/>
  <c r="J536" i="1"/>
  <c r="Q536" i="1" s="1"/>
  <c r="P535" i="1"/>
  <c r="R535" i="1" s="1"/>
  <c r="O535" i="1"/>
  <c r="M535" i="1"/>
  <c r="J535" i="1"/>
  <c r="Q535" i="1" s="1"/>
  <c r="R534" i="1"/>
  <c r="P534" i="1"/>
  <c r="O534" i="1"/>
  <c r="M534" i="1"/>
  <c r="J534" i="1"/>
  <c r="P533" i="1"/>
  <c r="R533" i="1" s="1"/>
  <c r="O533" i="1"/>
  <c r="M533" i="1"/>
  <c r="J533" i="1"/>
  <c r="Q533" i="1" s="1"/>
  <c r="R532" i="1"/>
  <c r="P532" i="1"/>
  <c r="O532" i="1"/>
  <c r="M532" i="1"/>
  <c r="J532" i="1"/>
  <c r="P531" i="1"/>
  <c r="R531" i="1" s="1"/>
  <c r="O531" i="1"/>
  <c r="M531" i="1"/>
  <c r="J531" i="1"/>
  <c r="Q531" i="1" s="1"/>
  <c r="R530" i="1"/>
  <c r="P530" i="1"/>
  <c r="O530" i="1"/>
  <c r="M530" i="1"/>
  <c r="J530" i="1"/>
  <c r="P529" i="1"/>
  <c r="R529" i="1" s="1"/>
  <c r="O529" i="1"/>
  <c r="M529" i="1"/>
  <c r="J529" i="1"/>
  <c r="Q529" i="1" s="1"/>
  <c r="R528" i="1"/>
  <c r="P528" i="1"/>
  <c r="O528" i="1"/>
  <c r="M528" i="1"/>
  <c r="J528" i="1"/>
  <c r="Q528" i="1" s="1"/>
  <c r="P527" i="1"/>
  <c r="R527" i="1" s="1"/>
  <c r="O527" i="1"/>
  <c r="M527" i="1"/>
  <c r="J527" i="1"/>
  <c r="Q527" i="1" s="1"/>
  <c r="R526" i="1"/>
  <c r="P526" i="1"/>
  <c r="O526" i="1"/>
  <c r="M526" i="1"/>
  <c r="J526" i="1"/>
  <c r="P525" i="1"/>
  <c r="R525" i="1" s="1"/>
  <c r="O525" i="1"/>
  <c r="M525" i="1"/>
  <c r="J525" i="1"/>
  <c r="Q525" i="1" s="1"/>
  <c r="R524" i="1"/>
  <c r="P524" i="1"/>
  <c r="O524" i="1"/>
  <c r="M524" i="1"/>
  <c r="J524" i="1"/>
  <c r="P523" i="1"/>
  <c r="R523" i="1" s="1"/>
  <c r="O523" i="1"/>
  <c r="M523" i="1"/>
  <c r="J523" i="1"/>
  <c r="Q523" i="1" s="1"/>
  <c r="R522" i="1"/>
  <c r="P522" i="1"/>
  <c r="O522" i="1"/>
  <c r="M522" i="1"/>
  <c r="J522" i="1"/>
  <c r="P521" i="1"/>
  <c r="R521" i="1" s="1"/>
  <c r="O521" i="1"/>
  <c r="M521" i="1"/>
  <c r="J521" i="1"/>
  <c r="Q521" i="1" s="1"/>
  <c r="R520" i="1"/>
  <c r="P520" i="1"/>
  <c r="O520" i="1"/>
  <c r="M520" i="1"/>
  <c r="J520" i="1"/>
  <c r="Q520" i="1" s="1"/>
  <c r="P519" i="1"/>
  <c r="R519" i="1" s="1"/>
  <c r="O519" i="1"/>
  <c r="M519" i="1"/>
  <c r="J519" i="1"/>
  <c r="Q519" i="1" s="1"/>
  <c r="R518" i="1"/>
  <c r="P518" i="1"/>
  <c r="O518" i="1"/>
  <c r="M518" i="1"/>
  <c r="J518" i="1"/>
  <c r="P517" i="1"/>
  <c r="R517" i="1" s="1"/>
  <c r="O517" i="1"/>
  <c r="M517" i="1"/>
  <c r="J517" i="1"/>
  <c r="Q517" i="1" s="1"/>
  <c r="R516" i="1"/>
  <c r="P516" i="1"/>
  <c r="O516" i="1"/>
  <c r="M516" i="1"/>
  <c r="J516" i="1"/>
  <c r="P515" i="1"/>
  <c r="R515" i="1" s="1"/>
  <c r="O515" i="1"/>
  <c r="M515" i="1"/>
  <c r="J515" i="1"/>
  <c r="Q515" i="1" s="1"/>
  <c r="R514" i="1"/>
  <c r="P514" i="1"/>
  <c r="O514" i="1"/>
  <c r="M514" i="1"/>
  <c r="J514" i="1"/>
  <c r="P513" i="1"/>
  <c r="R513" i="1" s="1"/>
  <c r="O513" i="1"/>
  <c r="M513" i="1"/>
  <c r="J513" i="1"/>
  <c r="Q513" i="1" s="1"/>
  <c r="R512" i="1"/>
  <c r="P512" i="1"/>
  <c r="O512" i="1"/>
  <c r="M512" i="1"/>
  <c r="J512" i="1"/>
  <c r="Q512" i="1" s="1"/>
  <c r="P511" i="1"/>
  <c r="R511" i="1" s="1"/>
  <c r="O511" i="1"/>
  <c r="M511" i="1"/>
  <c r="J511" i="1"/>
  <c r="Q511" i="1" s="1"/>
  <c r="R510" i="1"/>
  <c r="P510" i="1"/>
  <c r="O510" i="1"/>
  <c r="M510" i="1"/>
  <c r="J510" i="1"/>
  <c r="P509" i="1"/>
  <c r="R509" i="1" s="1"/>
  <c r="O509" i="1"/>
  <c r="M509" i="1"/>
  <c r="J509" i="1"/>
  <c r="Q509" i="1" s="1"/>
  <c r="R508" i="1"/>
  <c r="P508" i="1"/>
  <c r="O508" i="1"/>
  <c r="M508" i="1"/>
  <c r="J508" i="1"/>
  <c r="P507" i="1"/>
  <c r="R507" i="1" s="1"/>
  <c r="O507" i="1"/>
  <c r="M507" i="1"/>
  <c r="J507" i="1"/>
  <c r="Q507" i="1" s="1"/>
  <c r="R506" i="1"/>
  <c r="P506" i="1"/>
  <c r="O506" i="1"/>
  <c r="M506" i="1"/>
  <c r="J506" i="1"/>
  <c r="P505" i="1"/>
  <c r="R505" i="1" s="1"/>
  <c r="O505" i="1"/>
  <c r="M505" i="1"/>
  <c r="J505" i="1"/>
  <c r="Q505" i="1" s="1"/>
  <c r="R504" i="1"/>
  <c r="P504" i="1"/>
  <c r="O504" i="1"/>
  <c r="M504" i="1"/>
  <c r="J504" i="1"/>
  <c r="Q504" i="1" s="1"/>
  <c r="P503" i="1"/>
  <c r="R503" i="1" s="1"/>
  <c r="O503" i="1"/>
  <c r="M503" i="1"/>
  <c r="J503" i="1"/>
  <c r="Q503" i="1" s="1"/>
  <c r="R502" i="1"/>
  <c r="P502" i="1"/>
  <c r="O502" i="1"/>
  <c r="M502" i="1"/>
  <c r="J502" i="1"/>
  <c r="P501" i="1"/>
  <c r="R501" i="1" s="1"/>
  <c r="O501" i="1"/>
  <c r="M501" i="1"/>
  <c r="J501" i="1"/>
  <c r="Q501" i="1" s="1"/>
  <c r="R500" i="1"/>
  <c r="P500" i="1"/>
  <c r="O500" i="1"/>
  <c r="M500" i="1"/>
  <c r="J500" i="1"/>
  <c r="P499" i="1"/>
  <c r="R499" i="1" s="1"/>
  <c r="O499" i="1"/>
  <c r="M499" i="1"/>
  <c r="J499" i="1"/>
  <c r="Q499" i="1" s="1"/>
  <c r="R498" i="1"/>
  <c r="P498" i="1"/>
  <c r="O498" i="1"/>
  <c r="M498" i="1"/>
  <c r="J498" i="1"/>
  <c r="P497" i="1"/>
  <c r="R497" i="1" s="1"/>
  <c r="O497" i="1"/>
  <c r="M497" i="1"/>
  <c r="J497" i="1"/>
  <c r="Q497" i="1" s="1"/>
  <c r="R496" i="1"/>
  <c r="P496" i="1"/>
  <c r="O496" i="1"/>
  <c r="M496" i="1"/>
  <c r="J496" i="1"/>
  <c r="Q496" i="1" s="1"/>
  <c r="P495" i="1"/>
  <c r="R495" i="1" s="1"/>
  <c r="O495" i="1"/>
  <c r="M495" i="1"/>
  <c r="J495" i="1"/>
  <c r="Q495" i="1" s="1"/>
  <c r="R494" i="1"/>
  <c r="P494" i="1"/>
  <c r="O494" i="1"/>
  <c r="M494" i="1"/>
  <c r="J494" i="1"/>
  <c r="P493" i="1"/>
  <c r="R493" i="1" s="1"/>
  <c r="O493" i="1"/>
  <c r="M493" i="1"/>
  <c r="J493" i="1"/>
  <c r="Q493" i="1" s="1"/>
  <c r="R492" i="1"/>
  <c r="P492" i="1"/>
  <c r="O492" i="1"/>
  <c r="M492" i="1"/>
  <c r="J492" i="1"/>
  <c r="P491" i="1"/>
  <c r="R491" i="1" s="1"/>
  <c r="O491" i="1"/>
  <c r="M491" i="1"/>
  <c r="J491" i="1"/>
  <c r="Q491" i="1" s="1"/>
  <c r="R490" i="1"/>
  <c r="P490" i="1"/>
  <c r="O490" i="1"/>
  <c r="M490" i="1"/>
  <c r="J490" i="1"/>
  <c r="P489" i="1"/>
  <c r="R489" i="1" s="1"/>
  <c r="O489" i="1"/>
  <c r="M489" i="1"/>
  <c r="J489" i="1"/>
  <c r="Q489" i="1" s="1"/>
  <c r="R488" i="1"/>
  <c r="P488" i="1"/>
  <c r="O488" i="1"/>
  <c r="M488" i="1"/>
  <c r="J488" i="1"/>
  <c r="Q488" i="1" s="1"/>
  <c r="P487" i="1"/>
  <c r="R487" i="1" s="1"/>
  <c r="O487" i="1"/>
  <c r="M487" i="1"/>
  <c r="J487" i="1"/>
  <c r="Q487" i="1" s="1"/>
  <c r="R486" i="1"/>
  <c r="P486" i="1"/>
  <c r="O486" i="1"/>
  <c r="M486" i="1"/>
  <c r="J486" i="1"/>
  <c r="P485" i="1"/>
  <c r="R485" i="1" s="1"/>
  <c r="O485" i="1"/>
  <c r="M485" i="1"/>
  <c r="J485" i="1"/>
  <c r="Q485" i="1" s="1"/>
  <c r="R484" i="1"/>
  <c r="P484" i="1"/>
  <c r="O484" i="1"/>
  <c r="M484" i="1"/>
  <c r="J484" i="1"/>
  <c r="P483" i="1"/>
  <c r="R483" i="1" s="1"/>
  <c r="O483" i="1"/>
  <c r="M483" i="1"/>
  <c r="J483" i="1"/>
  <c r="Q483" i="1" s="1"/>
  <c r="R482" i="1"/>
  <c r="P482" i="1"/>
  <c r="O482" i="1"/>
  <c r="M482" i="1"/>
  <c r="J482" i="1"/>
  <c r="P481" i="1"/>
  <c r="R481" i="1" s="1"/>
  <c r="O481" i="1"/>
  <c r="M481" i="1"/>
  <c r="J481" i="1"/>
  <c r="Q481" i="1" s="1"/>
  <c r="R480" i="1"/>
  <c r="P480" i="1"/>
  <c r="O480" i="1"/>
  <c r="M480" i="1"/>
  <c r="J480" i="1"/>
  <c r="Q480" i="1" s="1"/>
  <c r="P479" i="1"/>
  <c r="R479" i="1" s="1"/>
  <c r="O479" i="1"/>
  <c r="M479" i="1"/>
  <c r="J479" i="1"/>
  <c r="Q479" i="1" s="1"/>
  <c r="R478" i="1"/>
  <c r="P478" i="1"/>
  <c r="O478" i="1"/>
  <c r="M478" i="1"/>
  <c r="J478" i="1"/>
  <c r="P477" i="1"/>
  <c r="R477" i="1" s="1"/>
  <c r="O477" i="1"/>
  <c r="M477" i="1"/>
  <c r="J477" i="1"/>
  <c r="Q477" i="1" s="1"/>
  <c r="R476" i="1"/>
  <c r="P476" i="1"/>
  <c r="O476" i="1"/>
  <c r="M476" i="1"/>
  <c r="J476" i="1"/>
  <c r="P475" i="1"/>
  <c r="R475" i="1" s="1"/>
  <c r="O475" i="1"/>
  <c r="M475" i="1"/>
  <c r="J475" i="1"/>
  <c r="Q475" i="1" s="1"/>
  <c r="R474" i="1"/>
  <c r="P474" i="1"/>
  <c r="O474" i="1"/>
  <c r="M474" i="1"/>
  <c r="J474" i="1"/>
  <c r="P473" i="1"/>
  <c r="R473" i="1" s="1"/>
  <c r="O473" i="1"/>
  <c r="M473" i="1"/>
  <c r="J473" i="1"/>
  <c r="Q473" i="1" s="1"/>
  <c r="R472" i="1"/>
  <c r="P472" i="1"/>
  <c r="O472" i="1"/>
  <c r="M472" i="1"/>
  <c r="J472" i="1"/>
  <c r="Q472" i="1" s="1"/>
  <c r="P471" i="1"/>
  <c r="R471" i="1" s="1"/>
  <c r="O471" i="1"/>
  <c r="M471" i="1"/>
  <c r="J471" i="1"/>
  <c r="Q471" i="1" s="1"/>
  <c r="R470" i="1"/>
  <c r="P470" i="1"/>
  <c r="O470" i="1"/>
  <c r="M470" i="1"/>
  <c r="J470" i="1"/>
  <c r="P469" i="1"/>
  <c r="R469" i="1" s="1"/>
  <c r="O469" i="1"/>
  <c r="M469" i="1"/>
  <c r="J469" i="1"/>
  <c r="Q469" i="1" s="1"/>
  <c r="R468" i="1"/>
  <c r="P468" i="1"/>
  <c r="O468" i="1"/>
  <c r="M468" i="1"/>
  <c r="J468" i="1"/>
  <c r="P467" i="1"/>
  <c r="R467" i="1" s="1"/>
  <c r="O467" i="1"/>
  <c r="M467" i="1"/>
  <c r="J467" i="1"/>
  <c r="Q467" i="1" s="1"/>
  <c r="R466" i="1"/>
  <c r="P466" i="1"/>
  <c r="O466" i="1"/>
  <c r="M466" i="1"/>
  <c r="J466" i="1"/>
  <c r="P465" i="1"/>
  <c r="R465" i="1" s="1"/>
  <c r="O465" i="1"/>
  <c r="M465" i="1"/>
  <c r="J465" i="1"/>
  <c r="Q465" i="1" s="1"/>
  <c r="R464" i="1"/>
  <c r="P464" i="1"/>
  <c r="O464" i="1"/>
  <c r="M464" i="1"/>
  <c r="J464" i="1"/>
  <c r="Q464" i="1" s="1"/>
  <c r="P463" i="1"/>
  <c r="R463" i="1" s="1"/>
  <c r="O463" i="1"/>
  <c r="M463" i="1"/>
  <c r="J463" i="1"/>
  <c r="Q463" i="1" s="1"/>
  <c r="R462" i="1"/>
  <c r="P462" i="1"/>
  <c r="O462" i="1"/>
  <c r="M462" i="1"/>
  <c r="J462" i="1"/>
  <c r="P461" i="1"/>
  <c r="R461" i="1" s="1"/>
  <c r="O461" i="1"/>
  <c r="M461" i="1"/>
  <c r="J461" i="1"/>
  <c r="Q461" i="1" s="1"/>
  <c r="R460" i="1"/>
  <c r="P460" i="1"/>
  <c r="O460" i="1"/>
  <c r="M460" i="1"/>
  <c r="J460" i="1"/>
  <c r="P459" i="1"/>
  <c r="R459" i="1" s="1"/>
  <c r="O459" i="1"/>
  <c r="M459" i="1"/>
  <c r="J459" i="1"/>
  <c r="Q459" i="1" s="1"/>
  <c r="R458" i="1"/>
  <c r="P458" i="1"/>
  <c r="O458" i="1"/>
  <c r="M458" i="1"/>
  <c r="J458" i="1"/>
  <c r="P457" i="1"/>
  <c r="R457" i="1" s="1"/>
  <c r="O457" i="1"/>
  <c r="M457" i="1"/>
  <c r="J457" i="1"/>
  <c r="Q457" i="1" s="1"/>
  <c r="Q456" i="1"/>
  <c r="Q455" i="1"/>
  <c r="P454" i="1"/>
  <c r="R454" i="1" s="1"/>
  <c r="O454" i="1"/>
  <c r="M454" i="1"/>
  <c r="J454" i="1"/>
  <c r="Q454" i="1" s="1"/>
  <c r="R453" i="1"/>
  <c r="P453" i="1"/>
  <c r="O453" i="1"/>
  <c r="M453" i="1"/>
  <c r="J453" i="1"/>
  <c r="Q452" i="1"/>
  <c r="Q451" i="1"/>
  <c r="Q450" i="1"/>
  <c r="Q449" i="1"/>
  <c r="Q448" i="1"/>
  <c r="Q447" i="1"/>
  <c r="Q446" i="1"/>
  <c r="Q445" i="1"/>
  <c r="Q444" i="1"/>
  <c r="P443" i="1"/>
  <c r="R443" i="1" s="1"/>
  <c r="O443" i="1"/>
  <c r="M443" i="1"/>
  <c r="J443" i="1"/>
  <c r="Q443" i="1" s="1"/>
  <c r="R442" i="1"/>
  <c r="P442" i="1"/>
  <c r="O442" i="1"/>
  <c r="M442" i="1"/>
  <c r="J442" i="1"/>
  <c r="Q442" i="1" s="1"/>
  <c r="P441" i="1"/>
  <c r="R441" i="1" s="1"/>
  <c r="O441" i="1"/>
  <c r="M441" i="1"/>
  <c r="J441" i="1"/>
  <c r="Q441" i="1" s="1"/>
  <c r="R440" i="1"/>
  <c r="P440" i="1"/>
  <c r="O440" i="1"/>
  <c r="M440" i="1"/>
  <c r="J440" i="1"/>
  <c r="Q440" i="1" s="1"/>
  <c r="P439" i="1"/>
  <c r="R439" i="1" s="1"/>
  <c r="O439" i="1"/>
  <c r="M439" i="1"/>
  <c r="J439" i="1"/>
  <c r="Q439" i="1" s="1"/>
  <c r="R438" i="1"/>
  <c r="P438" i="1"/>
  <c r="O438" i="1"/>
  <c r="M438" i="1"/>
  <c r="J438" i="1"/>
  <c r="Q438" i="1" s="1"/>
  <c r="P437" i="1"/>
  <c r="R437" i="1" s="1"/>
  <c r="O437" i="1"/>
  <c r="M437" i="1"/>
  <c r="J437" i="1"/>
  <c r="Q437" i="1" s="1"/>
  <c r="R436" i="1"/>
  <c r="P436" i="1"/>
  <c r="O436" i="1"/>
  <c r="M436" i="1"/>
  <c r="J436" i="1"/>
  <c r="Q436" i="1" s="1"/>
  <c r="P435" i="1"/>
  <c r="R435" i="1" s="1"/>
  <c r="O435" i="1"/>
  <c r="M435" i="1"/>
  <c r="J435" i="1"/>
  <c r="Q435" i="1" s="1"/>
  <c r="R434" i="1"/>
  <c r="P434" i="1"/>
  <c r="O434" i="1"/>
  <c r="M434" i="1"/>
  <c r="J434" i="1"/>
  <c r="P433" i="1"/>
  <c r="R433" i="1" s="1"/>
  <c r="O433" i="1"/>
  <c r="M433" i="1"/>
  <c r="J433" i="1"/>
  <c r="Q433" i="1" s="1"/>
  <c r="R432" i="1"/>
  <c r="P432" i="1"/>
  <c r="O432" i="1"/>
  <c r="M432" i="1"/>
  <c r="J432" i="1"/>
  <c r="P431" i="1"/>
  <c r="R431" i="1" s="1"/>
  <c r="O431" i="1"/>
  <c r="M431" i="1"/>
  <c r="J431" i="1"/>
  <c r="Q431" i="1" s="1"/>
  <c r="R430" i="1"/>
  <c r="P430" i="1"/>
  <c r="O430" i="1"/>
  <c r="M430" i="1"/>
  <c r="J430" i="1"/>
  <c r="P429" i="1"/>
  <c r="R429" i="1" s="1"/>
  <c r="O429" i="1"/>
  <c r="M429" i="1"/>
  <c r="J429" i="1"/>
  <c r="Q429" i="1" s="1"/>
  <c r="R428" i="1"/>
  <c r="P428" i="1"/>
  <c r="O428" i="1"/>
  <c r="M428" i="1"/>
  <c r="J428" i="1"/>
  <c r="P427" i="1"/>
  <c r="R427" i="1" s="1"/>
  <c r="O427" i="1"/>
  <c r="M427" i="1"/>
  <c r="J427" i="1"/>
  <c r="Q427" i="1" s="1"/>
  <c r="R426" i="1"/>
  <c r="P426" i="1"/>
  <c r="O426" i="1"/>
  <c r="M426" i="1"/>
  <c r="J426" i="1"/>
  <c r="P425" i="1"/>
  <c r="R425" i="1" s="1"/>
  <c r="O425" i="1"/>
  <c r="M425" i="1"/>
  <c r="J425" i="1"/>
  <c r="Q425" i="1" s="1"/>
  <c r="R424" i="1"/>
  <c r="P424" i="1"/>
  <c r="O424" i="1"/>
  <c r="M424" i="1"/>
  <c r="J424" i="1"/>
  <c r="P423" i="1"/>
  <c r="R423" i="1" s="1"/>
  <c r="O423" i="1"/>
  <c r="M423" i="1"/>
  <c r="J423" i="1"/>
  <c r="Q423" i="1" s="1"/>
  <c r="R422" i="1"/>
  <c r="P422" i="1"/>
  <c r="O422" i="1"/>
  <c r="M422" i="1"/>
  <c r="J422" i="1"/>
  <c r="P421" i="1"/>
  <c r="R421" i="1" s="1"/>
  <c r="O421" i="1"/>
  <c r="M421" i="1"/>
  <c r="J421" i="1"/>
  <c r="Q421" i="1" s="1"/>
  <c r="R420" i="1"/>
  <c r="P420" i="1"/>
  <c r="O420" i="1"/>
  <c r="M420" i="1"/>
  <c r="J420" i="1"/>
  <c r="P419" i="1"/>
  <c r="R419" i="1" s="1"/>
  <c r="O419" i="1"/>
  <c r="M419" i="1"/>
  <c r="J419" i="1"/>
  <c r="Q419" i="1" s="1"/>
  <c r="R418" i="1"/>
  <c r="P418" i="1"/>
  <c r="O418" i="1"/>
  <c r="M418" i="1"/>
  <c r="J418" i="1"/>
  <c r="P417" i="1"/>
  <c r="R417" i="1" s="1"/>
  <c r="O417" i="1"/>
  <c r="M417" i="1"/>
  <c r="J417" i="1"/>
  <c r="Q417" i="1" s="1"/>
  <c r="R416" i="1"/>
  <c r="P416" i="1"/>
  <c r="O416" i="1"/>
  <c r="M416" i="1"/>
  <c r="J416" i="1"/>
  <c r="P415" i="1"/>
  <c r="R415" i="1" s="1"/>
  <c r="O415" i="1"/>
  <c r="M415" i="1"/>
  <c r="J415" i="1"/>
  <c r="Q415" i="1" s="1"/>
  <c r="R414" i="1"/>
  <c r="P414" i="1"/>
  <c r="O414" i="1"/>
  <c r="M414" i="1"/>
  <c r="J414" i="1"/>
  <c r="P413" i="1"/>
  <c r="R413" i="1" s="1"/>
  <c r="O413" i="1"/>
  <c r="M413" i="1"/>
  <c r="J413" i="1"/>
  <c r="Q413" i="1" s="1"/>
  <c r="R412" i="1"/>
  <c r="P412" i="1"/>
  <c r="O412" i="1"/>
  <c r="M412" i="1"/>
  <c r="J412" i="1"/>
  <c r="P411" i="1"/>
  <c r="R411" i="1" s="1"/>
  <c r="O411" i="1"/>
  <c r="M411" i="1"/>
  <c r="J411" i="1"/>
  <c r="Q411" i="1" s="1"/>
  <c r="R410" i="1"/>
  <c r="P410" i="1"/>
  <c r="O410" i="1"/>
  <c r="M410" i="1"/>
  <c r="J410" i="1"/>
  <c r="Q410" i="1" s="1"/>
  <c r="P409" i="1"/>
  <c r="R409" i="1" s="1"/>
  <c r="O409" i="1"/>
  <c r="M409" i="1"/>
  <c r="J409" i="1"/>
  <c r="Q409" i="1" s="1"/>
  <c r="R408" i="1"/>
  <c r="P408" i="1"/>
  <c r="O408" i="1"/>
  <c r="M408" i="1"/>
  <c r="J408" i="1"/>
  <c r="P407" i="1"/>
  <c r="R407" i="1" s="1"/>
  <c r="O407" i="1"/>
  <c r="M407" i="1"/>
  <c r="J407" i="1"/>
  <c r="Q407" i="1" s="1"/>
  <c r="R406" i="1"/>
  <c r="P406" i="1"/>
  <c r="O406" i="1"/>
  <c r="M406" i="1"/>
  <c r="J406" i="1"/>
  <c r="Q406" i="1" s="1"/>
  <c r="R405" i="1"/>
  <c r="P405" i="1"/>
  <c r="O405" i="1"/>
  <c r="M405" i="1"/>
  <c r="J405" i="1"/>
  <c r="Q405" i="1" s="1"/>
  <c r="P404" i="1"/>
  <c r="R404" i="1" s="1"/>
  <c r="O404" i="1"/>
  <c r="M404" i="1"/>
  <c r="J404" i="1"/>
  <c r="Q404" i="1" s="1"/>
  <c r="R403" i="1"/>
  <c r="P403" i="1"/>
  <c r="O403" i="1"/>
  <c r="M403" i="1"/>
  <c r="J403" i="1"/>
  <c r="Q403" i="1" s="1"/>
  <c r="P402" i="1"/>
  <c r="R402" i="1" s="1"/>
  <c r="O402" i="1"/>
  <c r="M402" i="1"/>
  <c r="J402" i="1"/>
  <c r="Q402" i="1" s="1"/>
  <c r="R401" i="1"/>
  <c r="P401" i="1"/>
  <c r="O401" i="1"/>
  <c r="M401" i="1"/>
  <c r="J401" i="1"/>
  <c r="Q401" i="1" s="1"/>
  <c r="P400" i="1"/>
  <c r="R400" i="1" s="1"/>
  <c r="O400" i="1"/>
  <c r="M400" i="1"/>
  <c r="J400" i="1"/>
  <c r="Q400" i="1" s="1"/>
  <c r="R399" i="1"/>
  <c r="P399" i="1"/>
  <c r="O399" i="1"/>
  <c r="M399" i="1"/>
  <c r="J399" i="1"/>
  <c r="Q399" i="1" s="1"/>
  <c r="P398" i="1"/>
  <c r="R398" i="1" s="1"/>
  <c r="O398" i="1"/>
  <c r="M398" i="1"/>
  <c r="J398" i="1"/>
  <c r="Q398" i="1" s="1"/>
  <c r="R397" i="1"/>
  <c r="P397" i="1"/>
  <c r="O397" i="1"/>
  <c r="M397" i="1"/>
  <c r="J397" i="1"/>
  <c r="Q397" i="1" s="1"/>
  <c r="P396" i="1"/>
  <c r="R396" i="1" s="1"/>
  <c r="O396" i="1"/>
  <c r="M396" i="1"/>
  <c r="J396" i="1"/>
  <c r="Q396" i="1" s="1"/>
  <c r="R395" i="1"/>
  <c r="P395" i="1"/>
  <c r="O395" i="1"/>
  <c r="M395" i="1"/>
  <c r="J395" i="1"/>
  <c r="Q395" i="1" s="1"/>
  <c r="P394" i="1"/>
  <c r="R394" i="1" s="1"/>
  <c r="O394" i="1"/>
  <c r="M394" i="1"/>
  <c r="J394" i="1"/>
  <c r="Q394" i="1" s="1"/>
  <c r="R393" i="1"/>
  <c r="P393" i="1"/>
  <c r="O393" i="1"/>
  <c r="M393" i="1"/>
  <c r="J393" i="1"/>
  <c r="Q393" i="1" s="1"/>
  <c r="P392" i="1"/>
  <c r="R392" i="1" s="1"/>
  <c r="O392" i="1"/>
  <c r="M392" i="1"/>
  <c r="J392" i="1"/>
  <c r="Q392" i="1" s="1"/>
  <c r="R391" i="1"/>
  <c r="P391" i="1"/>
  <c r="O391" i="1"/>
  <c r="M391" i="1"/>
  <c r="J391" i="1"/>
  <c r="Q391" i="1" s="1"/>
  <c r="P390" i="1"/>
  <c r="R390" i="1" s="1"/>
  <c r="O390" i="1"/>
  <c r="M390" i="1"/>
  <c r="J390" i="1"/>
  <c r="Q390" i="1" s="1"/>
  <c r="R389" i="1"/>
  <c r="P389" i="1"/>
  <c r="O389" i="1"/>
  <c r="M389" i="1"/>
  <c r="J389" i="1"/>
  <c r="Q389" i="1" s="1"/>
  <c r="P388" i="1"/>
  <c r="R388" i="1" s="1"/>
  <c r="O388" i="1"/>
  <c r="M388" i="1"/>
  <c r="J388" i="1"/>
  <c r="Q388" i="1" s="1"/>
  <c r="R387" i="1"/>
  <c r="P387" i="1"/>
  <c r="O387" i="1"/>
  <c r="M387" i="1"/>
  <c r="J387" i="1"/>
  <c r="Q387" i="1" s="1"/>
  <c r="P386" i="1"/>
  <c r="R386" i="1" s="1"/>
  <c r="O386" i="1"/>
  <c r="M386" i="1"/>
  <c r="J386" i="1"/>
  <c r="Q386" i="1" s="1"/>
  <c r="R385" i="1"/>
  <c r="P385" i="1"/>
  <c r="O385" i="1"/>
  <c r="M385" i="1"/>
  <c r="J385" i="1"/>
  <c r="Q385" i="1" s="1"/>
  <c r="P384" i="1"/>
  <c r="R384" i="1" s="1"/>
  <c r="O384" i="1"/>
  <c r="M384" i="1"/>
  <c r="J384" i="1"/>
  <c r="Q384" i="1" s="1"/>
  <c r="R383" i="1"/>
  <c r="P383" i="1"/>
  <c r="O383" i="1"/>
  <c r="M383" i="1"/>
  <c r="J383" i="1"/>
  <c r="Q383" i="1" s="1"/>
  <c r="P382" i="1"/>
  <c r="R382" i="1" s="1"/>
  <c r="O382" i="1"/>
  <c r="M382" i="1"/>
  <c r="J382" i="1"/>
  <c r="Q382" i="1" s="1"/>
  <c r="R381" i="1"/>
  <c r="P381" i="1"/>
  <c r="O381" i="1"/>
  <c r="M381" i="1"/>
  <c r="J381" i="1"/>
  <c r="Q381" i="1" s="1"/>
  <c r="P380" i="1"/>
  <c r="R380" i="1" s="1"/>
  <c r="O380" i="1"/>
  <c r="M380" i="1"/>
  <c r="J380" i="1"/>
  <c r="Q380" i="1" s="1"/>
  <c r="R379" i="1"/>
  <c r="P379" i="1"/>
  <c r="O379" i="1"/>
  <c r="M379" i="1"/>
  <c r="J379" i="1"/>
  <c r="Q379" i="1" s="1"/>
  <c r="P378" i="1"/>
  <c r="R378" i="1" s="1"/>
  <c r="O378" i="1"/>
  <c r="M378" i="1"/>
  <c r="J378" i="1"/>
  <c r="Q378" i="1" s="1"/>
  <c r="R377" i="1"/>
  <c r="P377" i="1"/>
  <c r="O377" i="1"/>
  <c r="M377" i="1"/>
  <c r="J377" i="1"/>
  <c r="Q377" i="1" s="1"/>
  <c r="P376" i="1"/>
  <c r="R376" i="1" s="1"/>
  <c r="O376" i="1"/>
  <c r="M376" i="1"/>
  <c r="J376" i="1"/>
  <c r="Q376" i="1" s="1"/>
  <c r="R375" i="1"/>
  <c r="P375" i="1"/>
  <c r="O375" i="1"/>
  <c r="M375" i="1"/>
  <c r="J375" i="1"/>
  <c r="Q375" i="1" s="1"/>
  <c r="P374" i="1"/>
  <c r="R374" i="1" s="1"/>
  <c r="O374" i="1"/>
  <c r="M374" i="1"/>
  <c r="J374" i="1"/>
  <c r="Q374" i="1" s="1"/>
  <c r="R373" i="1"/>
  <c r="P373" i="1"/>
  <c r="O373" i="1"/>
  <c r="M373" i="1"/>
  <c r="J373" i="1"/>
  <c r="Q373" i="1" s="1"/>
  <c r="P372" i="1"/>
  <c r="R372" i="1" s="1"/>
  <c r="O372" i="1"/>
  <c r="M372" i="1"/>
  <c r="J372" i="1"/>
  <c r="Q372" i="1" s="1"/>
  <c r="R371" i="1"/>
  <c r="P371" i="1"/>
  <c r="O371" i="1"/>
  <c r="M371" i="1"/>
  <c r="J371" i="1"/>
  <c r="Q371" i="1" s="1"/>
  <c r="P370" i="1"/>
  <c r="R370" i="1" s="1"/>
  <c r="O370" i="1"/>
  <c r="M370" i="1"/>
  <c r="J370" i="1"/>
  <c r="Q370" i="1" s="1"/>
  <c r="R369" i="1"/>
  <c r="P369" i="1"/>
  <c r="O369" i="1"/>
  <c r="M369" i="1"/>
  <c r="J369" i="1"/>
  <c r="Q369" i="1" s="1"/>
  <c r="P368" i="1"/>
  <c r="R368" i="1" s="1"/>
  <c r="O368" i="1"/>
  <c r="M368" i="1"/>
  <c r="J368" i="1"/>
  <c r="Q368" i="1" s="1"/>
  <c r="R367" i="1"/>
  <c r="P367" i="1"/>
  <c r="O367" i="1"/>
  <c r="M367" i="1"/>
  <c r="J367" i="1"/>
  <c r="Q367" i="1" s="1"/>
  <c r="P366" i="1"/>
  <c r="R366" i="1" s="1"/>
  <c r="O366" i="1"/>
  <c r="M366" i="1"/>
  <c r="J366" i="1"/>
  <c r="Q366" i="1" s="1"/>
  <c r="R365" i="1"/>
  <c r="P365" i="1"/>
  <c r="O365" i="1"/>
  <c r="M365" i="1"/>
  <c r="J365" i="1"/>
  <c r="Q365" i="1" s="1"/>
  <c r="Q364" i="1"/>
  <c r="Q363" i="1"/>
  <c r="R362" i="1"/>
  <c r="P362" i="1"/>
  <c r="O362" i="1"/>
  <c r="M362" i="1"/>
  <c r="J362" i="1"/>
  <c r="Q362" i="1" s="1"/>
  <c r="P361" i="1"/>
  <c r="R361" i="1" s="1"/>
  <c r="O361" i="1"/>
  <c r="M361" i="1"/>
  <c r="J361" i="1"/>
  <c r="Q361" i="1" s="1"/>
  <c r="R360" i="1"/>
  <c r="P360" i="1"/>
  <c r="O360" i="1"/>
  <c r="M360" i="1"/>
  <c r="J360" i="1"/>
  <c r="Q360" i="1" s="1"/>
  <c r="P359" i="1"/>
  <c r="R359" i="1" s="1"/>
  <c r="O359" i="1"/>
  <c r="M359" i="1"/>
  <c r="J359" i="1"/>
  <c r="Q359" i="1" s="1"/>
  <c r="R358" i="1"/>
  <c r="P358" i="1"/>
  <c r="O358" i="1"/>
  <c r="M358" i="1"/>
  <c r="J358" i="1"/>
  <c r="Q358" i="1" s="1"/>
  <c r="P357" i="1"/>
  <c r="R357" i="1" s="1"/>
  <c r="O357" i="1"/>
  <c r="M357" i="1"/>
  <c r="J357" i="1"/>
  <c r="Q357" i="1" s="1"/>
  <c r="R356" i="1"/>
  <c r="P356" i="1"/>
  <c r="O356" i="1"/>
  <c r="M356" i="1"/>
  <c r="J356" i="1"/>
  <c r="Q356" i="1" s="1"/>
  <c r="P355" i="1"/>
  <c r="R355" i="1" s="1"/>
  <c r="O355" i="1"/>
  <c r="M355" i="1"/>
  <c r="J355" i="1"/>
  <c r="Q355" i="1" s="1"/>
  <c r="R354" i="1"/>
  <c r="P354" i="1"/>
  <c r="O354" i="1"/>
  <c r="M354" i="1"/>
  <c r="J354" i="1"/>
  <c r="Q354" i="1" s="1"/>
  <c r="Q353" i="1"/>
  <c r="M353" i="1"/>
  <c r="L353" i="1"/>
  <c r="P353" i="1" s="1"/>
  <c r="R353" i="1" s="1"/>
  <c r="K353" i="1"/>
  <c r="J353" i="1"/>
  <c r="I353" i="1"/>
  <c r="R352" i="1"/>
  <c r="P352" i="1"/>
  <c r="O352" i="1"/>
  <c r="M352" i="1"/>
  <c r="J352" i="1"/>
  <c r="Q352" i="1" s="1"/>
  <c r="P351" i="1"/>
  <c r="R351" i="1" s="1"/>
  <c r="O351" i="1"/>
  <c r="M351" i="1"/>
  <c r="J351" i="1"/>
  <c r="Q351" i="1" s="1"/>
  <c r="R350" i="1"/>
  <c r="P350" i="1"/>
  <c r="O350" i="1"/>
  <c r="M350" i="1"/>
  <c r="J350" i="1"/>
  <c r="Q350" i="1" s="1"/>
  <c r="P349" i="1"/>
  <c r="R349" i="1" s="1"/>
  <c r="O349" i="1"/>
  <c r="M349" i="1"/>
  <c r="J349" i="1"/>
  <c r="Q349" i="1" s="1"/>
  <c r="R348" i="1"/>
  <c r="P348" i="1"/>
  <c r="O348" i="1"/>
  <c r="M348" i="1"/>
  <c r="J348" i="1"/>
  <c r="Q348" i="1" s="1"/>
  <c r="P347" i="1"/>
  <c r="R347" i="1" s="1"/>
  <c r="O347" i="1"/>
  <c r="M347" i="1"/>
  <c r="J347" i="1"/>
  <c r="Q347" i="1" s="1"/>
  <c r="R346" i="1"/>
  <c r="P346" i="1"/>
  <c r="O346" i="1"/>
  <c r="M346" i="1"/>
  <c r="J346" i="1"/>
  <c r="P345" i="1"/>
  <c r="R345" i="1" s="1"/>
  <c r="O345" i="1"/>
  <c r="M345" i="1"/>
  <c r="J345" i="1"/>
  <c r="Q345" i="1" s="1"/>
  <c r="R344" i="1"/>
  <c r="P344" i="1"/>
  <c r="O344" i="1"/>
  <c r="M344" i="1"/>
  <c r="J344" i="1"/>
  <c r="Q344" i="1" s="1"/>
  <c r="P343" i="1"/>
  <c r="R343" i="1" s="1"/>
  <c r="O343" i="1"/>
  <c r="M343" i="1"/>
  <c r="J343" i="1"/>
  <c r="Q343" i="1" s="1"/>
  <c r="M342" i="1"/>
  <c r="Q342" i="1" s="1"/>
  <c r="L342" i="1"/>
  <c r="K342" i="1"/>
  <c r="J342" i="1"/>
  <c r="I342" i="1"/>
  <c r="R341" i="1"/>
  <c r="P341" i="1"/>
  <c r="O341" i="1"/>
  <c r="M341" i="1"/>
  <c r="J341" i="1"/>
  <c r="Q341" i="1" s="1"/>
  <c r="P340" i="1"/>
  <c r="R340" i="1" s="1"/>
  <c r="O340" i="1"/>
  <c r="M340" i="1"/>
  <c r="J340" i="1"/>
  <c r="Q340" i="1" s="1"/>
  <c r="R339" i="1"/>
  <c r="P339" i="1"/>
  <c r="O339" i="1"/>
  <c r="M339" i="1"/>
  <c r="J339" i="1"/>
  <c r="Q339" i="1" s="1"/>
  <c r="P338" i="1"/>
  <c r="R338" i="1" s="1"/>
  <c r="O338" i="1"/>
  <c r="M338" i="1"/>
  <c r="J338" i="1"/>
  <c r="Q338" i="1" s="1"/>
  <c r="R337" i="1"/>
  <c r="P337" i="1"/>
  <c r="O337" i="1"/>
  <c r="M337" i="1"/>
  <c r="J337" i="1"/>
  <c r="Q337" i="1" s="1"/>
  <c r="P336" i="1"/>
  <c r="R336" i="1" s="1"/>
  <c r="O336" i="1"/>
  <c r="M336" i="1"/>
  <c r="J336" i="1"/>
  <c r="Q336" i="1" s="1"/>
  <c r="R335" i="1"/>
  <c r="P335" i="1"/>
  <c r="O335" i="1"/>
  <c r="M335" i="1"/>
  <c r="J335" i="1"/>
  <c r="Q335" i="1" s="1"/>
  <c r="P334" i="1"/>
  <c r="R334" i="1" s="1"/>
  <c r="O334" i="1"/>
  <c r="M334" i="1"/>
  <c r="J334" i="1"/>
  <c r="Q334" i="1" s="1"/>
  <c r="R333" i="1"/>
  <c r="P333" i="1"/>
  <c r="O333" i="1"/>
  <c r="M333" i="1"/>
  <c r="J333" i="1"/>
  <c r="Q333" i="1" s="1"/>
  <c r="P332" i="1"/>
  <c r="R332" i="1" s="1"/>
  <c r="O332" i="1"/>
  <c r="M332" i="1"/>
  <c r="J332" i="1"/>
  <c r="Q332" i="1" s="1"/>
  <c r="R331" i="1"/>
  <c r="P331" i="1"/>
  <c r="O331" i="1"/>
  <c r="M331" i="1"/>
  <c r="J331" i="1"/>
  <c r="Q331" i="1" s="1"/>
  <c r="P330" i="1"/>
  <c r="R330" i="1" s="1"/>
  <c r="O330" i="1"/>
  <c r="M330" i="1"/>
  <c r="J330" i="1"/>
  <c r="Q330" i="1" s="1"/>
  <c r="R329" i="1"/>
  <c r="P329" i="1"/>
  <c r="O329" i="1"/>
  <c r="M329" i="1"/>
  <c r="J329" i="1"/>
  <c r="Q329" i="1" s="1"/>
  <c r="Q328" i="1"/>
  <c r="M328" i="1"/>
  <c r="L328" i="1"/>
  <c r="P328" i="1" s="1"/>
  <c r="R328" i="1" s="1"/>
  <c r="K328" i="1"/>
  <c r="J328" i="1"/>
  <c r="I328" i="1"/>
  <c r="R327" i="1"/>
  <c r="P327" i="1"/>
  <c r="O327" i="1"/>
  <c r="M327" i="1"/>
  <c r="J327" i="1"/>
  <c r="Q327" i="1" s="1"/>
  <c r="P326" i="1"/>
  <c r="R326" i="1" s="1"/>
  <c r="O326" i="1"/>
  <c r="M326" i="1"/>
  <c r="J326" i="1"/>
  <c r="Q326" i="1" s="1"/>
  <c r="R325" i="1"/>
  <c r="P325" i="1"/>
  <c r="O325" i="1"/>
  <c r="M325" i="1"/>
  <c r="J325" i="1"/>
  <c r="P324" i="1"/>
  <c r="R324" i="1" s="1"/>
  <c r="O324" i="1"/>
  <c r="M324" i="1"/>
  <c r="J324" i="1"/>
  <c r="Q324" i="1" s="1"/>
  <c r="R323" i="1"/>
  <c r="P323" i="1"/>
  <c r="O323" i="1"/>
  <c r="M323" i="1"/>
  <c r="J323" i="1"/>
  <c r="Q323" i="1" s="1"/>
  <c r="P322" i="1"/>
  <c r="R322" i="1" s="1"/>
  <c r="O322" i="1"/>
  <c r="M322" i="1"/>
  <c r="J322" i="1"/>
  <c r="Q322" i="1" s="1"/>
  <c r="R321" i="1"/>
  <c r="P321" i="1"/>
  <c r="O321" i="1"/>
  <c r="M321" i="1"/>
  <c r="J321" i="1"/>
  <c r="Q321" i="1" s="1"/>
  <c r="P320" i="1"/>
  <c r="R320" i="1" s="1"/>
  <c r="O320" i="1"/>
  <c r="M320" i="1"/>
  <c r="J320" i="1"/>
  <c r="Q320" i="1" s="1"/>
  <c r="R319" i="1"/>
  <c r="P319" i="1"/>
  <c r="O319" i="1"/>
  <c r="M319" i="1"/>
  <c r="J319" i="1"/>
  <c r="Q319" i="1" s="1"/>
  <c r="P318" i="1"/>
  <c r="R318" i="1" s="1"/>
  <c r="O318" i="1"/>
  <c r="M318" i="1"/>
  <c r="J318" i="1"/>
  <c r="Q318" i="1" s="1"/>
  <c r="R317" i="1"/>
  <c r="P317" i="1"/>
  <c r="O317" i="1"/>
  <c r="M317" i="1"/>
  <c r="J317" i="1"/>
  <c r="P316" i="1"/>
  <c r="R316" i="1" s="1"/>
  <c r="O316" i="1"/>
  <c r="M316" i="1"/>
  <c r="J316" i="1"/>
  <c r="Q316" i="1" s="1"/>
  <c r="R315" i="1"/>
  <c r="P315" i="1"/>
  <c r="O315" i="1"/>
  <c r="M315" i="1"/>
  <c r="J315" i="1"/>
  <c r="Q315" i="1" s="1"/>
  <c r="P314" i="1"/>
  <c r="R314" i="1" s="1"/>
  <c r="O314" i="1"/>
  <c r="M314" i="1"/>
  <c r="J314" i="1"/>
  <c r="Q314" i="1" s="1"/>
  <c r="R313" i="1"/>
  <c r="P313" i="1"/>
  <c r="O313" i="1"/>
  <c r="M313" i="1"/>
  <c r="J313" i="1"/>
  <c r="Q313" i="1" s="1"/>
  <c r="P312" i="1"/>
  <c r="R312" i="1" s="1"/>
  <c r="O312" i="1"/>
  <c r="M312" i="1"/>
  <c r="J312" i="1"/>
  <c r="Q312" i="1" s="1"/>
  <c r="R311" i="1"/>
  <c r="P311" i="1"/>
  <c r="O311" i="1"/>
  <c r="M311" i="1"/>
  <c r="J311" i="1"/>
  <c r="Q311" i="1" s="1"/>
  <c r="P310" i="1"/>
  <c r="R310" i="1" s="1"/>
  <c r="O310" i="1"/>
  <c r="M310" i="1"/>
  <c r="J310" i="1"/>
  <c r="Q310" i="1" s="1"/>
  <c r="R309" i="1"/>
  <c r="P309" i="1"/>
  <c r="O309" i="1"/>
  <c r="M309" i="1"/>
  <c r="J309" i="1"/>
  <c r="P308" i="1"/>
  <c r="R308" i="1" s="1"/>
  <c r="O308" i="1"/>
  <c r="M308" i="1"/>
  <c r="J308" i="1"/>
  <c r="Q308" i="1" s="1"/>
  <c r="R307" i="1"/>
  <c r="P307" i="1"/>
  <c r="O307" i="1"/>
  <c r="M307" i="1"/>
  <c r="J307" i="1"/>
  <c r="Q307" i="1" s="1"/>
  <c r="P306" i="1"/>
  <c r="R306" i="1" s="1"/>
  <c r="O306" i="1"/>
  <c r="M306" i="1"/>
  <c r="J306" i="1"/>
  <c r="Q306" i="1" s="1"/>
  <c r="M305" i="1"/>
  <c r="Q305" i="1" s="1"/>
  <c r="L305" i="1"/>
  <c r="K305" i="1"/>
  <c r="J305" i="1"/>
  <c r="I305" i="1"/>
  <c r="R304" i="1"/>
  <c r="P304" i="1"/>
  <c r="O304" i="1"/>
  <c r="M304" i="1"/>
  <c r="J304" i="1"/>
  <c r="Q304" i="1" s="1"/>
  <c r="Q303" i="1"/>
  <c r="M303" i="1"/>
  <c r="L303" i="1"/>
  <c r="K303" i="1"/>
  <c r="J303" i="1"/>
  <c r="I303" i="1"/>
  <c r="M302" i="1"/>
  <c r="Q302" i="1" s="1"/>
  <c r="L302" i="1"/>
  <c r="K302" i="1"/>
  <c r="J302" i="1"/>
  <c r="I302" i="1"/>
  <c r="R301" i="1"/>
  <c r="P301" i="1"/>
  <c r="O301" i="1"/>
  <c r="M301" i="1"/>
  <c r="J301" i="1"/>
  <c r="Q301" i="1" s="1"/>
  <c r="P300" i="1"/>
  <c r="R300" i="1" s="1"/>
  <c r="O300" i="1"/>
  <c r="M300" i="1"/>
  <c r="J300" i="1"/>
  <c r="Q300" i="1" s="1"/>
  <c r="R299" i="1"/>
  <c r="P299" i="1"/>
  <c r="O299" i="1"/>
  <c r="M299" i="1"/>
  <c r="J299" i="1"/>
  <c r="Q299" i="1" s="1"/>
  <c r="P298" i="1"/>
  <c r="R298" i="1" s="1"/>
  <c r="O298" i="1"/>
  <c r="M298" i="1"/>
  <c r="J298" i="1"/>
  <c r="Q298" i="1" s="1"/>
  <c r="R297" i="1"/>
  <c r="P297" i="1"/>
  <c r="O297" i="1"/>
  <c r="M297" i="1"/>
  <c r="J297" i="1"/>
  <c r="Q297" i="1" s="1"/>
  <c r="P296" i="1"/>
  <c r="R296" i="1" s="1"/>
  <c r="O296" i="1"/>
  <c r="M296" i="1"/>
  <c r="J296" i="1"/>
  <c r="Q296" i="1" s="1"/>
  <c r="R295" i="1"/>
  <c r="P295" i="1"/>
  <c r="O295" i="1"/>
  <c r="M295" i="1"/>
  <c r="J295" i="1"/>
  <c r="Q295" i="1" s="1"/>
  <c r="P294" i="1"/>
  <c r="R294" i="1" s="1"/>
  <c r="O294" i="1"/>
  <c r="M294" i="1"/>
  <c r="J294" i="1"/>
  <c r="Q294" i="1" s="1"/>
  <c r="R293" i="1"/>
  <c r="P293" i="1"/>
  <c r="O293" i="1"/>
  <c r="M293" i="1"/>
  <c r="J293" i="1"/>
  <c r="Q293" i="1" s="1"/>
  <c r="P292" i="1"/>
  <c r="R292" i="1" s="1"/>
  <c r="O292" i="1"/>
  <c r="M292" i="1"/>
  <c r="J292" i="1"/>
  <c r="Q292" i="1" s="1"/>
  <c r="R291" i="1"/>
  <c r="P291" i="1"/>
  <c r="O291" i="1"/>
  <c r="M291" i="1"/>
  <c r="J291" i="1"/>
  <c r="Q291" i="1" s="1"/>
  <c r="P290" i="1"/>
  <c r="R290" i="1" s="1"/>
  <c r="O290" i="1"/>
  <c r="M290" i="1"/>
  <c r="J290" i="1"/>
  <c r="Q290" i="1" s="1"/>
  <c r="R289" i="1"/>
  <c r="P289" i="1"/>
  <c r="O289" i="1"/>
  <c r="M289" i="1"/>
  <c r="J289" i="1"/>
  <c r="Q289" i="1" s="1"/>
  <c r="P288" i="1"/>
  <c r="R288" i="1" s="1"/>
  <c r="O288" i="1"/>
  <c r="M288" i="1"/>
  <c r="J288" i="1"/>
  <c r="Q288" i="1" s="1"/>
  <c r="R287" i="1"/>
  <c r="P287" i="1"/>
  <c r="O287" i="1"/>
  <c r="M287" i="1"/>
  <c r="J287" i="1"/>
  <c r="Q287" i="1" s="1"/>
  <c r="P286" i="1"/>
  <c r="R286" i="1" s="1"/>
  <c r="O286" i="1"/>
  <c r="M286" i="1"/>
  <c r="J286" i="1"/>
  <c r="Q286" i="1" s="1"/>
  <c r="R285" i="1"/>
  <c r="P285" i="1"/>
  <c r="O285" i="1"/>
  <c r="M285" i="1"/>
  <c r="J285" i="1"/>
  <c r="Q285" i="1" s="1"/>
  <c r="P284" i="1"/>
  <c r="R284" i="1" s="1"/>
  <c r="O284" i="1"/>
  <c r="M284" i="1"/>
  <c r="J284" i="1"/>
  <c r="Q284" i="1" s="1"/>
  <c r="R283" i="1"/>
  <c r="P283" i="1"/>
  <c r="O283" i="1"/>
  <c r="M283" i="1"/>
  <c r="J283" i="1"/>
  <c r="Q283" i="1" s="1"/>
  <c r="P282" i="1"/>
  <c r="R282" i="1" s="1"/>
  <c r="O282" i="1"/>
  <c r="M282" i="1"/>
  <c r="J282" i="1"/>
  <c r="Q282" i="1" s="1"/>
  <c r="R281" i="1"/>
  <c r="P281" i="1"/>
  <c r="O281" i="1"/>
  <c r="M281" i="1"/>
  <c r="J281" i="1"/>
  <c r="Q281" i="1" s="1"/>
  <c r="P280" i="1"/>
  <c r="R280" i="1" s="1"/>
  <c r="O280" i="1"/>
  <c r="M280" i="1"/>
  <c r="J280" i="1"/>
  <c r="Q280" i="1" s="1"/>
  <c r="R279" i="1"/>
  <c r="P279" i="1"/>
  <c r="O279" i="1"/>
  <c r="M279" i="1"/>
  <c r="J279" i="1"/>
  <c r="Q279" i="1" s="1"/>
  <c r="P278" i="1"/>
  <c r="R278" i="1" s="1"/>
  <c r="O278" i="1"/>
  <c r="M278" i="1"/>
  <c r="J278" i="1"/>
  <c r="Q278" i="1" s="1"/>
  <c r="R277" i="1"/>
  <c r="P277" i="1"/>
  <c r="O277" i="1"/>
  <c r="M277" i="1"/>
  <c r="J277" i="1"/>
  <c r="Q277" i="1" s="1"/>
  <c r="P276" i="1"/>
  <c r="R276" i="1" s="1"/>
  <c r="O276" i="1"/>
  <c r="M276" i="1"/>
  <c r="J276" i="1"/>
  <c r="Q276" i="1" s="1"/>
  <c r="R275" i="1"/>
  <c r="P275" i="1"/>
  <c r="O275" i="1"/>
  <c r="M275" i="1"/>
  <c r="J275" i="1"/>
  <c r="Q275" i="1" s="1"/>
  <c r="P274" i="1"/>
  <c r="R274" i="1" s="1"/>
  <c r="O274" i="1"/>
  <c r="M274" i="1"/>
  <c r="J274" i="1"/>
  <c r="Q274" i="1" s="1"/>
  <c r="R273" i="1"/>
  <c r="P273" i="1"/>
  <c r="O273" i="1"/>
  <c r="M273" i="1"/>
  <c r="J273" i="1"/>
  <c r="Q273" i="1" s="1"/>
  <c r="P272" i="1"/>
  <c r="R272" i="1" s="1"/>
  <c r="O272" i="1"/>
  <c r="M272" i="1"/>
  <c r="J272" i="1"/>
  <c r="Q272" i="1" s="1"/>
  <c r="R271" i="1"/>
  <c r="P271" i="1"/>
  <c r="O271" i="1"/>
  <c r="M271" i="1"/>
  <c r="J271" i="1"/>
  <c r="Q271" i="1" s="1"/>
  <c r="P270" i="1"/>
  <c r="R270" i="1" s="1"/>
  <c r="O270" i="1"/>
  <c r="M270" i="1"/>
  <c r="J270" i="1"/>
  <c r="Q270" i="1" s="1"/>
  <c r="R269" i="1"/>
  <c r="P269" i="1"/>
  <c r="O269" i="1"/>
  <c r="M269" i="1"/>
  <c r="J269" i="1"/>
  <c r="Q269" i="1" s="1"/>
  <c r="P268" i="1"/>
  <c r="R268" i="1" s="1"/>
  <c r="O268" i="1"/>
  <c r="M268" i="1"/>
  <c r="J268" i="1"/>
  <c r="Q268" i="1" s="1"/>
  <c r="R267" i="1"/>
  <c r="P267" i="1"/>
  <c r="O267" i="1"/>
  <c r="M267" i="1"/>
  <c r="J267" i="1"/>
  <c r="Q267" i="1" s="1"/>
  <c r="P266" i="1"/>
  <c r="R266" i="1" s="1"/>
  <c r="O266" i="1"/>
  <c r="M266" i="1"/>
  <c r="J266" i="1"/>
  <c r="Q266" i="1" s="1"/>
  <c r="R265" i="1"/>
  <c r="P265" i="1"/>
  <c r="O265" i="1"/>
  <c r="M265" i="1"/>
  <c r="J265" i="1"/>
  <c r="Q265" i="1" s="1"/>
  <c r="P264" i="1"/>
  <c r="R264" i="1" s="1"/>
  <c r="O264" i="1"/>
  <c r="M264" i="1"/>
  <c r="J264" i="1"/>
  <c r="Q264" i="1" s="1"/>
  <c r="R263" i="1"/>
  <c r="P263" i="1"/>
  <c r="O263" i="1"/>
  <c r="M263" i="1"/>
  <c r="J263" i="1"/>
  <c r="Q263" i="1" s="1"/>
  <c r="P262" i="1"/>
  <c r="R262" i="1" s="1"/>
  <c r="O262" i="1"/>
  <c r="M262" i="1"/>
  <c r="J262" i="1"/>
  <c r="Q262" i="1" s="1"/>
  <c r="R261" i="1"/>
  <c r="P261" i="1"/>
  <c r="O261" i="1"/>
  <c r="M261" i="1"/>
  <c r="J261" i="1"/>
  <c r="Q261" i="1" s="1"/>
  <c r="P260" i="1"/>
  <c r="R260" i="1" s="1"/>
  <c r="O260" i="1"/>
  <c r="M260" i="1"/>
  <c r="J260" i="1"/>
  <c r="Q260" i="1" s="1"/>
  <c r="R259" i="1"/>
  <c r="P259" i="1"/>
  <c r="O259" i="1"/>
  <c r="M259" i="1"/>
  <c r="J259" i="1"/>
  <c r="Q259" i="1" s="1"/>
  <c r="P258" i="1"/>
  <c r="R258" i="1" s="1"/>
  <c r="O258" i="1"/>
  <c r="M258" i="1"/>
  <c r="J258" i="1"/>
  <c r="Q258" i="1" s="1"/>
  <c r="R257" i="1"/>
  <c r="P257" i="1"/>
  <c r="O257" i="1"/>
  <c r="M257" i="1"/>
  <c r="J257" i="1"/>
  <c r="Q257" i="1" s="1"/>
  <c r="P256" i="1"/>
  <c r="R256" i="1" s="1"/>
  <c r="O256" i="1"/>
  <c r="M256" i="1"/>
  <c r="J256" i="1"/>
  <c r="Q256" i="1" s="1"/>
  <c r="R255" i="1"/>
  <c r="P255" i="1"/>
  <c r="O255" i="1"/>
  <c r="M255" i="1"/>
  <c r="J255" i="1"/>
  <c r="Q255" i="1" s="1"/>
  <c r="P254" i="1"/>
  <c r="R254" i="1" s="1"/>
  <c r="O254" i="1"/>
  <c r="M254" i="1"/>
  <c r="J254" i="1"/>
  <c r="Q254" i="1" s="1"/>
  <c r="O253" i="1"/>
  <c r="M253" i="1"/>
  <c r="L253" i="1"/>
  <c r="K253" i="1"/>
  <c r="J253" i="1"/>
  <c r="Q253" i="1" s="1"/>
  <c r="I253" i="1"/>
  <c r="P253" i="1" s="1"/>
  <c r="R253" i="1" s="1"/>
  <c r="P252" i="1"/>
  <c r="R252" i="1" s="1"/>
  <c r="O252" i="1"/>
  <c r="M252" i="1"/>
  <c r="J252" i="1"/>
  <c r="Q252" i="1" s="1"/>
  <c r="R251" i="1"/>
  <c r="P251" i="1"/>
  <c r="O251" i="1"/>
  <c r="M251" i="1"/>
  <c r="J251" i="1"/>
  <c r="Q251" i="1" s="1"/>
  <c r="P250" i="1"/>
  <c r="R250" i="1" s="1"/>
  <c r="O250" i="1"/>
  <c r="M250" i="1"/>
  <c r="J250" i="1"/>
  <c r="Q250" i="1" s="1"/>
  <c r="R249" i="1"/>
  <c r="P249" i="1"/>
  <c r="O249" i="1"/>
  <c r="M249" i="1"/>
  <c r="J249" i="1"/>
  <c r="P248" i="1"/>
  <c r="R248" i="1" s="1"/>
  <c r="O248" i="1"/>
  <c r="M248" i="1"/>
  <c r="J248" i="1"/>
  <c r="Q248" i="1" s="1"/>
  <c r="R247" i="1"/>
  <c r="P247" i="1"/>
  <c r="O247" i="1"/>
  <c r="M247" i="1"/>
  <c r="J247" i="1"/>
  <c r="Q247" i="1" s="1"/>
  <c r="P246" i="1"/>
  <c r="R246" i="1" s="1"/>
  <c r="O246" i="1"/>
  <c r="M246" i="1"/>
  <c r="J246" i="1"/>
  <c r="Q246" i="1" s="1"/>
  <c r="R245" i="1"/>
  <c r="P245" i="1"/>
  <c r="O245" i="1"/>
  <c r="M245" i="1"/>
  <c r="J245" i="1"/>
  <c r="Q245" i="1" s="1"/>
  <c r="P244" i="1"/>
  <c r="R244" i="1" s="1"/>
  <c r="O244" i="1"/>
  <c r="M244" i="1"/>
  <c r="L244" i="1"/>
  <c r="K244" i="1"/>
  <c r="J244" i="1"/>
  <c r="I244" i="1"/>
  <c r="P243" i="1"/>
  <c r="R243" i="1" s="1"/>
  <c r="O243" i="1"/>
  <c r="M243" i="1"/>
  <c r="J243" i="1"/>
  <c r="Q243" i="1" s="1"/>
  <c r="R242" i="1"/>
  <c r="P242" i="1"/>
  <c r="O242" i="1"/>
  <c r="M242" i="1"/>
  <c r="J242" i="1"/>
  <c r="Q242" i="1" s="1"/>
  <c r="P241" i="1"/>
  <c r="R241" i="1" s="1"/>
  <c r="O241" i="1"/>
  <c r="M241" i="1"/>
  <c r="J241" i="1"/>
  <c r="Q241" i="1" s="1"/>
  <c r="R240" i="1"/>
  <c r="P240" i="1"/>
  <c r="O240" i="1"/>
  <c r="M240" i="1"/>
  <c r="J240" i="1"/>
  <c r="Q240" i="1" s="1"/>
  <c r="P239" i="1"/>
  <c r="R239" i="1" s="1"/>
  <c r="O239" i="1"/>
  <c r="M239" i="1"/>
  <c r="J239" i="1"/>
  <c r="Q239" i="1" s="1"/>
  <c r="R238" i="1"/>
  <c r="P238" i="1"/>
  <c r="O238" i="1"/>
  <c r="M238" i="1"/>
  <c r="J238" i="1"/>
  <c r="Q238" i="1" s="1"/>
  <c r="P237" i="1"/>
  <c r="R237" i="1" s="1"/>
  <c r="O237" i="1"/>
  <c r="M237" i="1"/>
  <c r="J237" i="1"/>
  <c r="Q237" i="1" s="1"/>
  <c r="O236" i="1"/>
  <c r="M236" i="1"/>
  <c r="L236" i="1"/>
  <c r="K236" i="1"/>
  <c r="J236" i="1"/>
  <c r="Q236" i="1" s="1"/>
  <c r="I236" i="1"/>
  <c r="P236" i="1" s="1"/>
  <c r="R236" i="1" s="1"/>
  <c r="P235" i="1"/>
  <c r="R235" i="1" s="1"/>
  <c r="O235" i="1"/>
  <c r="M235" i="1"/>
  <c r="J235" i="1"/>
  <c r="Q235" i="1" s="1"/>
  <c r="R234" i="1"/>
  <c r="P234" i="1"/>
  <c r="O234" i="1"/>
  <c r="M234" i="1"/>
  <c r="J234" i="1"/>
  <c r="Q234" i="1" s="1"/>
  <c r="P233" i="1"/>
  <c r="R233" i="1" s="1"/>
  <c r="O233" i="1"/>
  <c r="M233" i="1"/>
  <c r="J233" i="1"/>
  <c r="Q233" i="1" s="1"/>
  <c r="R232" i="1"/>
  <c r="P232" i="1"/>
  <c r="O232" i="1"/>
  <c r="M232" i="1"/>
  <c r="J232" i="1"/>
  <c r="P231" i="1"/>
  <c r="R231" i="1" s="1"/>
  <c r="O231" i="1"/>
  <c r="M231" i="1"/>
  <c r="J231" i="1"/>
  <c r="Q231" i="1" s="1"/>
  <c r="R230" i="1"/>
  <c r="P230" i="1"/>
  <c r="O230" i="1"/>
  <c r="M230" i="1"/>
  <c r="J230" i="1"/>
  <c r="Q230" i="1" s="1"/>
  <c r="P229" i="1"/>
  <c r="R229" i="1" s="1"/>
  <c r="O229" i="1"/>
  <c r="M229" i="1"/>
  <c r="J229" i="1"/>
  <c r="Q229" i="1" s="1"/>
  <c r="R228" i="1"/>
  <c r="P228" i="1"/>
  <c r="O228" i="1"/>
  <c r="M228" i="1"/>
  <c r="J228" i="1"/>
  <c r="Q228" i="1" s="1"/>
  <c r="P227" i="1"/>
  <c r="R227" i="1" s="1"/>
  <c r="O227" i="1"/>
  <c r="M227" i="1"/>
  <c r="J227" i="1"/>
  <c r="Q227" i="1" s="1"/>
  <c r="R226" i="1"/>
  <c r="P226" i="1"/>
  <c r="O226" i="1"/>
  <c r="M226" i="1"/>
  <c r="J226" i="1"/>
  <c r="Q226" i="1" s="1"/>
  <c r="P225" i="1"/>
  <c r="R225" i="1" s="1"/>
  <c r="O225" i="1"/>
  <c r="M225" i="1"/>
  <c r="J225" i="1"/>
  <c r="Q225" i="1" s="1"/>
  <c r="R224" i="1"/>
  <c r="P224" i="1"/>
  <c r="O224" i="1"/>
  <c r="M224" i="1"/>
  <c r="J224" i="1"/>
  <c r="P223" i="1"/>
  <c r="R223" i="1" s="1"/>
  <c r="O223" i="1"/>
  <c r="M223" i="1"/>
  <c r="J223" i="1"/>
  <c r="Q223" i="1" s="1"/>
  <c r="Q222" i="1"/>
  <c r="R221" i="1"/>
  <c r="P221" i="1"/>
  <c r="O221" i="1"/>
  <c r="M221" i="1"/>
  <c r="J221" i="1"/>
  <c r="Q221" i="1" s="1"/>
  <c r="P220" i="1"/>
  <c r="R220" i="1" s="1"/>
  <c r="O220" i="1"/>
  <c r="M220" i="1"/>
  <c r="J220" i="1"/>
  <c r="Q220" i="1" s="1"/>
  <c r="R219" i="1"/>
  <c r="P219" i="1"/>
  <c r="O219" i="1"/>
  <c r="M219" i="1"/>
  <c r="J219" i="1"/>
  <c r="Q219" i="1" s="1"/>
  <c r="P218" i="1"/>
  <c r="R218" i="1" s="1"/>
  <c r="O218" i="1"/>
  <c r="M218" i="1"/>
  <c r="J218" i="1"/>
  <c r="Q218" i="1" s="1"/>
  <c r="R217" i="1"/>
  <c r="P217" i="1"/>
  <c r="O217" i="1"/>
  <c r="M217" i="1"/>
  <c r="J217" i="1"/>
  <c r="Q217" i="1" s="1"/>
  <c r="P216" i="1"/>
  <c r="R216" i="1" s="1"/>
  <c r="O216" i="1"/>
  <c r="M216" i="1"/>
  <c r="J216" i="1"/>
  <c r="Q216" i="1" s="1"/>
  <c r="R215" i="1"/>
  <c r="P215" i="1"/>
  <c r="O215" i="1"/>
  <c r="M215" i="1"/>
  <c r="J215" i="1"/>
  <c r="Q215" i="1" s="1"/>
  <c r="P214" i="1"/>
  <c r="R214" i="1" s="1"/>
  <c r="O214" i="1"/>
  <c r="M214" i="1"/>
  <c r="J214" i="1"/>
  <c r="Q214" i="1" s="1"/>
  <c r="R213" i="1"/>
  <c r="P213" i="1"/>
  <c r="O213" i="1"/>
  <c r="M213" i="1"/>
  <c r="J213" i="1"/>
  <c r="Q213" i="1" s="1"/>
  <c r="P212" i="1"/>
  <c r="R212" i="1" s="1"/>
  <c r="O212" i="1"/>
  <c r="M212" i="1"/>
  <c r="J212" i="1"/>
  <c r="Q212" i="1" s="1"/>
  <c r="R211" i="1"/>
  <c r="P211" i="1"/>
  <c r="O211" i="1"/>
  <c r="M211" i="1"/>
  <c r="J211" i="1"/>
  <c r="Q211" i="1" s="1"/>
  <c r="Q210" i="1"/>
  <c r="R209" i="1"/>
  <c r="P209" i="1"/>
  <c r="O209" i="1"/>
  <c r="M209" i="1"/>
  <c r="J209" i="1"/>
  <c r="Q209" i="1" s="1"/>
  <c r="P208" i="1"/>
  <c r="R208" i="1" s="1"/>
  <c r="O208" i="1"/>
  <c r="M208" i="1"/>
  <c r="J208" i="1"/>
  <c r="Q208" i="1" s="1"/>
  <c r="R207" i="1"/>
  <c r="P207" i="1"/>
  <c r="O207" i="1"/>
  <c r="M207" i="1"/>
  <c r="J207" i="1"/>
  <c r="Q207" i="1" s="1"/>
  <c r="P206" i="1"/>
  <c r="R206" i="1" s="1"/>
  <c r="O206" i="1"/>
  <c r="M206" i="1"/>
  <c r="J206" i="1"/>
  <c r="Q206" i="1" s="1"/>
  <c r="R205" i="1"/>
  <c r="P205" i="1"/>
  <c r="O205" i="1"/>
  <c r="M205" i="1"/>
  <c r="J205" i="1"/>
  <c r="P204" i="1"/>
  <c r="R204" i="1" s="1"/>
  <c r="O204" i="1"/>
  <c r="M204" i="1"/>
  <c r="J204" i="1"/>
  <c r="Q204" i="1" s="1"/>
  <c r="R203" i="1"/>
  <c r="P203" i="1"/>
  <c r="O203" i="1"/>
  <c r="M203" i="1"/>
  <c r="J203" i="1"/>
  <c r="Q203" i="1" s="1"/>
  <c r="P202" i="1"/>
  <c r="R202" i="1" s="1"/>
  <c r="O202" i="1"/>
  <c r="M202" i="1"/>
  <c r="J202" i="1"/>
  <c r="Q202" i="1" s="1"/>
  <c r="R201" i="1"/>
  <c r="P201" i="1"/>
  <c r="O201" i="1"/>
  <c r="M201" i="1"/>
  <c r="J201" i="1"/>
  <c r="Q201" i="1" s="1"/>
  <c r="P200" i="1"/>
  <c r="R200" i="1" s="1"/>
  <c r="O200" i="1"/>
  <c r="M200" i="1"/>
  <c r="J200" i="1"/>
  <c r="Q200" i="1" s="1"/>
  <c r="R199" i="1"/>
  <c r="P199" i="1"/>
  <c r="O199" i="1"/>
  <c r="M199" i="1"/>
  <c r="J199" i="1"/>
  <c r="Q199" i="1" s="1"/>
  <c r="P198" i="1"/>
  <c r="R198" i="1" s="1"/>
  <c r="O198" i="1"/>
  <c r="M198" i="1"/>
  <c r="J198" i="1"/>
  <c r="Q198" i="1" s="1"/>
  <c r="R197" i="1"/>
  <c r="P197" i="1"/>
  <c r="O197" i="1"/>
  <c r="M197" i="1"/>
  <c r="J197" i="1"/>
  <c r="P196" i="1"/>
  <c r="R196" i="1" s="1"/>
  <c r="O196" i="1"/>
  <c r="M196" i="1"/>
  <c r="J196" i="1"/>
  <c r="Q196" i="1" s="1"/>
  <c r="R195" i="1"/>
  <c r="P195" i="1"/>
  <c r="O195" i="1"/>
  <c r="M195" i="1"/>
  <c r="J195" i="1"/>
  <c r="Q195" i="1" s="1"/>
  <c r="P194" i="1"/>
  <c r="R194" i="1" s="1"/>
  <c r="O194" i="1"/>
  <c r="M194" i="1"/>
  <c r="J194" i="1"/>
  <c r="Q194" i="1" s="1"/>
  <c r="R193" i="1"/>
  <c r="P193" i="1"/>
  <c r="O193" i="1"/>
  <c r="M193" i="1"/>
  <c r="J193" i="1"/>
  <c r="Q193" i="1" s="1"/>
  <c r="P192" i="1"/>
  <c r="R192" i="1" s="1"/>
  <c r="O192" i="1"/>
  <c r="M192" i="1"/>
  <c r="J192" i="1"/>
  <c r="Q192" i="1" s="1"/>
  <c r="R191" i="1"/>
  <c r="P191" i="1"/>
  <c r="O191" i="1"/>
  <c r="M191" i="1"/>
  <c r="J191" i="1"/>
  <c r="Q191" i="1" s="1"/>
  <c r="P190" i="1"/>
  <c r="R190" i="1" s="1"/>
  <c r="O190" i="1"/>
  <c r="M190" i="1"/>
  <c r="J190" i="1"/>
  <c r="Q190" i="1" s="1"/>
  <c r="R189" i="1"/>
  <c r="P189" i="1"/>
  <c r="O189" i="1"/>
  <c r="M189" i="1"/>
  <c r="J189" i="1"/>
  <c r="P188" i="1"/>
  <c r="R188" i="1" s="1"/>
  <c r="O188" i="1"/>
  <c r="M188" i="1"/>
  <c r="J188" i="1"/>
  <c r="Q188" i="1" s="1"/>
  <c r="M187" i="1"/>
  <c r="L187" i="1"/>
  <c r="K187" i="1"/>
  <c r="J187" i="1"/>
  <c r="I187" i="1"/>
  <c r="P186" i="1"/>
  <c r="R186" i="1" s="1"/>
  <c r="O186" i="1"/>
  <c r="M186" i="1"/>
  <c r="J186" i="1"/>
  <c r="Q186" i="1" s="1"/>
  <c r="P185" i="1"/>
  <c r="R185" i="1" s="1"/>
  <c r="O185" i="1"/>
  <c r="M185" i="1"/>
  <c r="J185" i="1"/>
  <c r="Q185" i="1" s="1"/>
  <c r="P184" i="1"/>
  <c r="R184" i="1" s="1"/>
  <c r="O184" i="1"/>
  <c r="M184" i="1"/>
  <c r="J184" i="1"/>
  <c r="Q184" i="1" s="1"/>
  <c r="P183" i="1"/>
  <c r="R183" i="1" s="1"/>
  <c r="O183" i="1"/>
  <c r="M183" i="1"/>
  <c r="J183" i="1"/>
  <c r="Q183" i="1" s="1"/>
  <c r="R182" i="1"/>
  <c r="P182" i="1"/>
  <c r="O182" i="1"/>
  <c r="M182" i="1"/>
  <c r="J182" i="1"/>
  <c r="Q182" i="1" s="1"/>
  <c r="P181" i="1"/>
  <c r="R181" i="1" s="1"/>
  <c r="O181" i="1"/>
  <c r="M181" i="1"/>
  <c r="J181" i="1"/>
  <c r="Q181" i="1" s="1"/>
  <c r="R180" i="1"/>
  <c r="P180" i="1"/>
  <c r="O180" i="1"/>
  <c r="M180" i="1"/>
  <c r="J180" i="1"/>
  <c r="Q180" i="1" s="1"/>
  <c r="P179" i="1"/>
  <c r="R179" i="1" s="1"/>
  <c r="O179" i="1"/>
  <c r="M179" i="1"/>
  <c r="J179" i="1"/>
  <c r="Q179" i="1" s="1"/>
  <c r="P178" i="1"/>
  <c r="R178" i="1" s="1"/>
  <c r="O178" i="1"/>
  <c r="M178" i="1"/>
  <c r="J178" i="1"/>
  <c r="Q178" i="1" s="1"/>
  <c r="P177" i="1"/>
  <c r="R177" i="1" s="1"/>
  <c r="O177" i="1"/>
  <c r="M177" i="1"/>
  <c r="J177" i="1"/>
  <c r="Q177" i="1" s="1"/>
  <c r="P176" i="1"/>
  <c r="R176" i="1" s="1"/>
  <c r="O176" i="1"/>
  <c r="M176" i="1"/>
  <c r="J176" i="1"/>
  <c r="Q176" i="1" s="1"/>
  <c r="P175" i="1"/>
  <c r="R175" i="1" s="1"/>
  <c r="O175" i="1"/>
  <c r="M175" i="1"/>
  <c r="J175" i="1"/>
  <c r="Q175" i="1" s="1"/>
  <c r="P174" i="1"/>
  <c r="R174" i="1" s="1"/>
  <c r="O174" i="1"/>
  <c r="M174" i="1"/>
  <c r="J174" i="1"/>
  <c r="Q174" i="1" s="1"/>
  <c r="P173" i="1"/>
  <c r="R173" i="1" s="1"/>
  <c r="O173" i="1"/>
  <c r="M173" i="1"/>
  <c r="J173" i="1"/>
  <c r="Q173" i="1" s="1"/>
  <c r="P172" i="1"/>
  <c r="R172" i="1" s="1"/>
  <c r="O172" i="1"/>
  <c r="M172" i="1"/>
  <c r="J172" i="1"/>
  <c r="Q172" i="1" s="1"/>
  <c r="P171" i="1"/>
  <c r="R171" i="1" s="1"/>
  <c r="O171" i="1"/>
  <c r="M171" i="1"/>
  <c r="J171" i="1"/>
  <c r="Q171" i="1" s="1"/>
  <c r="P170" i="1"/>
  <c r="R170" i="1" s="1"/>
  <c r="O170" i="1"/>
  <c r="M170" i="1"/>
  <c r="J170" i="1"/>
  <c r="Q170" i="1" s="1"/>
  <c r="P169" i="1"/>
  <c r="R169" i="1" s="1"/>
  <c r="O169" i="1"/>
  <c r="M169" i="1"/>
  <c r="J169" i="1"/>
  <c r="Q169" i="1" s="1"/>
  <c r="P168" i="1"/>
  <c r="R168" i="1" s="1"/>
  <c r="O168" i="1"/>
  <c r="M168" i="1"/>
  <c r="J168" i="1"/>
  <c r="Q168" i="1" s="1"/>
  <c r="P167" i="1"/>
  <c r="R167" i="1" s="1"/>
  <c r="O167" i="1"/>
  <c r="M167" i="1"/>
  <c r="J167" i="1"/>
  <c r="Q167" i="1" s="1"/>
  <c r="P166" i="1"/>
  <c r="R166" i="1" s="1"/>
  <c r="O166" i="1"/>
  <c r="M166" i="1"/>
  <c r="J166" i="1"/>
  <c r="Q166" i="1" s="1"/>
  <c r="P165" i="1"/>
  <c r="R165" i="1" s="1"/>
  <c r="O165" i="1"/>
  <c r="M165" i="1"/>
  <c r="J165" i="1"/>
  <c r="Q165" i="1" s="1"/>
  <c r="P164" i="1"/>
  <c r="R164" i="1" s="1"/>
  <c r="O164" i="1"/>
  <c r="M164" i="1"/>
  <c r="J164" i="1"/>
  <c r="Q164" i="1" s="1"/>
  <c r="P163" i="1"/>
  <c r="R163" i="1" s="1"/>
  <c r="O163" i="1"/>
  <c r="M163" i="1"/>
  <c r="J163" i="1"/>
  <c r="Q163" i="1" s="1"/>
  <c r="P162" i="1"/>
  <c r="R162" i="1" s="1"/>
  <c r="O162" i="1"/>
  <c r="M162" i="1"/>
  <c r="J162" i="1"/>
  <c r="Q162" i="1" s="1"/>
  <c r="P161" i="1"/>
  <c r="R161" i="1" s="1"/>
  <c r="O161" i="1"/>
  <c r="M161" i="1"/>
  <c r="J161" i="1"/>
  <c r="Q161" i="1" s="1"/>
  <c r="P160" i="1"/>
  <c r="R160" i="1" s="1"/>
  <c r="O160" i="1"/>
  <c r="M160" i="1"/>
  <c r="J160" i="1"/>
  <c r="Q160" i="1" s="1"/>
  <c r="P159" i="1"/>
  <c r="R159" i="1" s="1"/>
  <c r="O159" i="1"/>
  <c r="M159" i="1"/>
  <c r="J159" i="1"/>
  <c r="Q159" i="1" s="1"/>
  <c r="P158" i="1"/>
  <c r="R158" i="1" s="1"/>
  <c r="O158" i="1"/>
  <c r="M158" i="1"/>
  <c r="J158" i="1"/>
  <c r="Q158" i="1" s="1"/>
  <c r="P157" i="1"/>
  <c r="R157" i="1" s="1"/>
  <c r="O157" i="1"/>
  <c r="M157" i="1"/>
  <c r="J157" i="1"/>
  <c r="Q157" i="1" s="1"/>
  <c r="P156" i="1"/>
  <c r="R156" i="1" s="1"/>
  <c r="O156" i="1"/>
  <c r="M156" i="1"/>
  <c r="J156" i="1"/>
  <c r="Q156" i="1" s="1"/>
  <c r="P155" i="1"/>
  <c r="R155" i="1" s="1"/>
  <c r="O155" i="1"/>
  <c r="M155" i="1"/>
  <c r="J155" i="1"/>
  <c r="Q155" i="1" s="1"/>
  <c r="P154" i="1"/>
  <c r="R154" i="1" s="1"/>
  <c r="O154" i="1"/>
  <c r="M154" i="1"/>
  <c r="J154" i="1"/>
  <c r="Q154" i="1" s="1"/>
  <c r="P153" i="1"/>
  <c r="R153" i="1" s="1"/>
  <c r="O153" i="1"/>
  <c r="M153" i="1"/>
  <c r="J153" i="1"/>
  <c r="Q153" i="1" s="1"/>
  <c r="P152" i="1"/>
  <c r="R152" i="1" s="1"/>
  <c r="O152" i="1"/>
  <c r="M152" i="1"/>
  <c r="J152" i="1"/>
  <c r="Q152" i="1" s="1"/>
  <c r="P151" i="1"/>
  <c r="R151" i="1" s="1"/>
  <c r="O151" i="1"/>
  <c r="M151" i="1"/>
  <c r="J151" i="1"/>
  <c r="Q151" i="1" s="1"/>
  <c r="P150" i="1"/>
  <c r="R150" i="1" s="1"/>
  <c r="O150" i="1"/>
  <c r="M150" i="1"/>
  <c r="J150" i="1"/>
  <c r="Q150" i="1" s="1"/>
  <c r="P149" i="1"/>
  <c r="R149" i="1" s="1"/>
  <c r="O149" i="1"/>
  <c r="M149" i="1"/>
  <c r="J149" i="1"/>
  <c r="Q149" i="1" s="1"/>
  <c r="P148" i="1"/>
  <c r="R148" i="1" s="1"/>
  <c r="O148" i="1"/>
  <c r="M148" i="1"/>
  <c r="J148" i="1"/>
  <c r="Q148" i="1" s="1"/>
  <c r="P147" i="1"/>
  <c r="R147" i="1" s="1"/>
  <c r="O147" i="1"/>
  <c r="M147" i="1"/>
  <c r="J147" i="1"/>
  <c r="Q147" i="1" s="1"/>
  <c r="P146" i="1"/>
  <c r="R146" i="1" s="1"/>
  <c r="O146" i="1"/>
  <c r="M146" i="1"/>
  <c r="J146" i="1"/>
  <c r="Q146" i="1" s="1"/>
  <c r="P145" i="1"/>
  <c r="R145" i="1" s="1"/>
  <c r="O145" i="1"/>
  <c r="M145" i="1"/>
  <c r="J145" i="1"/>
  <c r="Q145" i="1" s="1"/>
  <c r="P144" i="1"/>
  <c r="R144" i="1" s="1"/>
  <c r="O144" i="1"/>
  <c r="M144" i="1"/>
  <c r="J144" i="1"/>
  <c r="Q144" i="1" s="1"/>
  <c r="R143" i="1"/>
  <c r="P143" i="1"/>
  <c r="O143" i="1"/>
  <c r="M143" i="1"/>
  <c r="J143" i="1"/>
  <c r="Q143" i="1" s="1"/>
  <c r="P142" i="1"/>
  <c r="R142" i="1" s="1"/>
  <c r="O142" i="1"/>
  <c r="M142" i="1"/>
  <c r="J142" i="1"/>
  <c r="P141" i="1"/>
  <c r="R141" i="1" s="1"/>
  <c r="O141" i="1"/>
  <c r="M141" i="1"/>
  <c r="J141" i="1"/>
  <c r="Q141" i="1" s="1"/>
  <c r="R140" i="1"/>
  <c r="P140" i="1"/>
  <c r="O140" i="1"/>
  <c r="M140" i="1"/>
  <c r="J140" i="1"/>
  <c r="Q140" i="1" s="1"/>
  <c r="P139" i="1"/>
  <c r="R139" i="1" s="1"/>
  <c r="O139" i="1"/>
  <c r="M139" i="1"/>
  <c r="J139" i="1"/>
  <c r="Q139" i="1" s="1"/>
  <c r="R138" i="1"/>
  <c r="P138" i="1"/>
  <c r="O138" i="1"/>
  <c r="M138" i="1"/>
  <c r="J138" i="1"/>
  <c r="Q138" i="1" s="1"/>
  <c r="P137" i="1"/>
  <c r="R137" i="1" s="1"/>
  <c r="O137" i="1"/>
  <c r="M137" i="1"/>
  <c r="J137" i="1"/>
  <c r="Q137" i="1" s="1"/>
  <c r="R136" i="1"/>
  <c r="P136" i="1"/>
  <c r="O136" i="1"/>
  <c r="M136" i="1"/>
  <c r="J136" i="1"/>
  <c r="Q136" i="1" s="1"/>
  <c r="P135" i="1"/>
  <c r="R135" i="1" s="1"/>
  <c r="O135" i="1"/>
  <c r="M135" i="1"/>
  <c r="J135" i="1"/>
  <c r="Q135" i="1" s="1"/>
  <c r="R134" i="1"/>
  <c r="P134" i="1"/>
  <c r="O134" i="1"/>
  <c r="M134" i="1"/>
  <c r="J134" i="1"/>
  <c r="Q134" i="1" s="1"/>
  <c r="P133" i="1"/>
  <c r="R133" i="1" s="1"/>
  <c r="O133" i="1"/>
  <c r="M133" i="1"/>
  <c r="J133" i="1"/>
  <c r="Q133" i="1" s="1"/>
  <c r="R132" i="1"/>
  <c r="P132" i="1"/>
  <c r="O132" i="1"/>
  <c r="M132" i="1"/>
  <c r="J132" i="1"/>
  <c r="Q132" i="1" s="1"/>
  <c r="P131" i="1"/>
  <c r="R131" i="1" s="1"/>
  <c r="O131" i="1"/>
  <c r="M131" i="1"/>
  <c r="J131" i="1"/>
  <c r="Q131" i="1" s="1"/>
  <c r="R130" i="1"/>
  <c r="P130" i="1"/>
  <c r="O130" i="1"/>
  <c r="M130" i="1"/>
  <c r="J130" i="1"/>
  <c r="Q130" i="1" s="1"/>
  <c r="P129" i="1"/>
  <c r="R129" i="1" s="1"/>
  <c r="O129" i="1"/>
  <c r="M129" i="1"/>
  <c r="J129" i="1"/>
  <c r="Q129" i="1" s="1"/>
  <c r="R128" i="1"/>
  <c r="P128" i="1"/>
  <c r="O128" i="1"/>
  <c r="M128" i="1"/>
  <c r="J128" i="1"/>
  <c r="Q128" i="1" s="1"/>
  <c r="P127" i="1"/>
  <c r="R127" i="1" s="1"/>
  <c r="O127" i="1"/>
  <c r="M127" i="1"/>
  <c r="J127" i="1"/>
  <c r="Q127" i="1" s="1"/>
  <c r="R126" i="1"/>
  <c r="P126" i="1"/>
  <c r="O126" i="1"/>
  <c r="M126" i="1"/>
  <c r="J126" i="1"/>
  <c r="Q126" i="1" s="1"/>
  <c r="P125" i="1"/>
  <c r="R125" i="1" s="1"/>
  <c r="O125" i="1"/>
  <c r="M125" i="1"/>
  <c r="J125" i="1"/>
  <c r="Q125" i="1" s="1"/>
  <c r="R124" i="1"/>
  <c r="P124" i="1"/>
  <c r="O124" i="1"/>
  <c r="M124" i="1"/>
  <c r="J124" i="1"/>
  <c r="Q124" i="1" s="1"/>
  <c r="P123" i="1"/>
  <c r="R123" i="1" s="1"/>
  <c r="O123" i="1"/>
  <c r="M123" i="1"/>
  <c r="J123" i="1"/>
  <c r="Q123" i="1" s="1"/>
  <c r="R122" i="1"/>
  <c r="P122" i="1"/>
  <c r="O122" i="1"/>
  <c r="M122" i="1"/>
  <c r="J122" i="1"/>
  <c r="Q122" i="1" s="1"/>
  <c r="P121" i="1"/>
  <c r="R121" i="1" s="1"/>
  <c r="O121" i="1"/>
  <c r="M121" i="1"/>
  <c r="J121" i="1"/>
  <c r="Q121" i="1" s="1"/>
  <c r="R120" i="1"/>
  <c r="P120" i="1"/>
  <c r="O120" i="1"/>
  <c r="M120" i="1"/>
  <c r="J120" i="1"/>
  <c r="Q120" i="1" s="1"/>
  <c r="P119" i="1"/>
  <c r="R119" i="1" s="1"/>
  <c r="O119" i="1"/>
  <c r="M119" i="1"/>
  <c r="J119" i="1"/>
  <c r="Q119" i="1" s="1"/>
  <c r="R118" i="1"/>
  <c r="P118" i="1"/>
  <c r="O118" i="1"/>
  <c r="M118" i="1"/>
  <c r="J118" i="1"/>
  <c r="Q118" i="1" s="1"/>
  <c r="P117" i="1"/>
  <c r="R117" i="1" s="1"/>
  <c r="O117" i="1"/>
  <c r="M117" i="1"/>
  <c r="J117" i="1"/>
  <c r="Q117" i="1" s="1"/>
  <c r="R116" i="1"/>
  <c r="P116" i="1"/>
  <c r="O116" i="1"/>
  <c r="M116" i="1"/>
  <c r="J116" i="1"/>
  <c r="Q116" i="1" s="1"/>
  <c r="P115" i="1"/>
  <c r="R115" i="1" s="1"/>
  <c r="O115" i="1"/>
  <c r="M115" i="1"/>
  <c r="J115" i="1"/>
  <c r="Q115" i="1" s="1"/>
  <c r="R114" i="1"/>
  <c r="P114" i="1"/>
  <c r="O114" i="1"/>
  <c r="M114" i="1"/>
  <c r="J114" i="1"/>
  <c r="Q114" i="1" s="1"/>
  <c r="P113" i="1"/>
  <c r="R113" i="1" s="1"/>
  <c r="O113" i="1"/>
  <c r="M113" i="1"/>
  <c r="J113" i="1"/>
  <c r="Q113" i="1" s="1"/>
  <c r="R112" i="1"/>
  <c r="P112" i="1"/>
  <c r="O112" i="1"/>
  <c r="M112" i="1"/>
  <c r="J112" i="1"/>
  <c r="Q112" i="1" s="1"/>
  <c r="P111" i="1"/>
  <c r="R111" i="1" s="1"/>
  <c r="O111" i="1"/>
  <c r="M111" i="1"/>
  <c r="J111" i="1"/>
  <c r="Q111" i="1" s="1"/>
  <c r="Q110" i="1"/>
  <c r="M110" i="1"/>
  <c r="L110" i="1"/>
  <c r="K110" i="1"/>
  <c r="J110" i="1"/>
  <c r="I110" i="1"/>
  <c r="P110" i="1" s="1"/>
  <c r="R110" i="1" s="1"/>
  <c r="R109" i="1"/>
  <c r="P109" i="1"/>
  <c r="O109" i="1"/>
  <c r="M109" i="1"/>
  <c r="J109" i="1"/>
  <c r="Q109" i="1" s="1"/>
  <c r="P108" i="1"/>
  <c r="R108" i="1" s="1"/>
  <c r="O108" i="1"/>
  <c r="M108" i="1"/>
  <c r="J108" i="1"/>
  <c r="Q108" i="1" s="1"/>
  <c r="R107" i="1"/>
  <c r="P107" i="1"/>
  <c r="O107" i="1"/>
  <c r="M107" i="1"/>
  <c r="J107" i="1"/>
  <c r="Q107" i="1" s="1"/>
  <c r="P106" i="1"/>
  <c r="R106" i="1" s="1"/>
  <c r="O106" i="1"/>
  <c r="M106" i="1"/>
  <c r="J106" i="1"/>
  <c r="Q106" i="1" s="1"/>
  <c r="R105" i="1"/>
  <c r="P105" i="1"/>
  <c r="O105" i="1"/>
  <c r="M105" i="1"/>
  <c r="J105" i="1"/>
  <c r="Q105" i="1" s="1"/>
  <c r="P104" i="1"/>
  <c r="R104" i="1" s="1"/>
  <c r="O104" i="1"/>
  <c r="M104" i="1"/>
  <c r="J104" i="1"/>
  <c r="Q104" i="1" s="1"/>
  <c r="R103" i="1"/>
  <c r="P103" i="1"/>
  <c r="O103" i="1"/>
  <c r="M103" i="1"/>
  <c r="J103" i="1"/>
  <c r="Q103" i="1" s="1"/>
  <c r="P102" i="1"/>
  <c r="R102" i="1" s="1"/>
  <c r="O102" i="1"/>
  <c r="M102" i="1"/>
  <c r="J102" i="1"/>
  <c r="Q102" i="1" s="1"/>
  <c r="R101" i="1"/>
  <c r="P101" i="1"/>
  <c r="O101" i="1"/>
  <c r="M101" i="1"/>
  <c r="J101" i="1"/>
  <c r="Q101" i="1" s="1"/>
  <c r="P100" i="1"/>
  <c r="R100" i="1" s="1"/>
  <c r="O100" i="1"/>
  <c r="M100" i="1"/>
  <c r="J100" i="1"/>
  <c r="Q100" i="1" s="1"/>
  <c r="R99" i="1"/>
  <c r="P99" i="1"/>
  <c r="O99" i="1"/>
  <c r="M99" i="1"/>
  <c r="J99" i="1"/>
  <c r="Q99" i="1" s="1"/>
  <c r="P98" i="1"/>
  <c r="R98" i="1" s="1"/>
  <c r="O98" i="1"/>
  <c r="M98" i="1"/>
  <c r="J98" i="1"/>
  <c r="Q98" i="1" s="1"/>
  <c r="R97" i="1"/>
  <c r="P97" i="1"/>
  <c r="O97" i="1"/>
  <c r="M97" i="1"/>
  <c r="J97" i="1"/>
  <c r="Q97" i="1" s="1"/>
  <c r="P96" i="1"/>
  <c r="R96" i="1" s="1"/>
  <c r="O96" i="1"/>
  <c r="M96" i="1"/>
  <c r="J96" i="1"/>
  <c r="Q96" i="1" s="1"/>
  <c r="R95" i="1"/>
  <c r="P95" i="1"/>
  <c r="O95" i="1"/>
  <c r="M95" i="1"/>
  <c r="J95" i="1"/>
  <c r="Q95" i="1" s="1"/>
  <c r="P94" i="1"/>
  <c r="R94" i="1" s="1"/>
  <c r="O94" i="1"/>
  <c r="M94" i="1"/>
  <c r="J94" i="1"/>
  <c r="Q94" i="1" s="1"/>
  <c r="R93" i="1"/>
  <c r="P93" i="1"/>
  <c r="O93" i="1"/>
  <c r="M93" i="1"/>
  <c r="J93" i="1"/>
  <c r="Q93" i="1" s="1"/>
  <c r="P92" i="1"/>
  <c r="R92" i="1" s="1"/>
  <c r="O92" i="1"/>
  <c r="M92" i="1"/>
  <c r="J92" i="1"/>
  <c r="Q92" i="1" s="1"/>
  <c r="R91" i="1"/>
  <c r="P91" i="1"/>
  <c r="O91" i="1"/>
  <c r="M91" i="1"/>
  <c r="J91" i="1"/>
  <c r="Q91" i="1" s="1"/>
  <c r="P90" i="1"/>
  <c r="R90" i="1" s="1"/>
  <c r="O90" i="1"/>
  <c r="M90" i="1"/>
  <c r="J90" i="1"/>
  <c r="Q90" i="1" s="1"/>
  <c r="R89" i="1"/>
  <c r="P89" i="1"/>
  <c r="O89" i="1"/>
  <c r="M89" i="1"/>
  <c r="J89" i="1"/>
  <c r="Q89" i="1" s="1"/>
  <c r="P88" i="1"/>
  <c r="R88" i="1" s="1"/>
  <c r="O88" i="1"/>
  <c r="M88" i="1"/>
  <c r="J88" i="1"/>
  <c r="Q88" i="1" s="1"/>
  <c r="R87" i="1"/>
  <c r="P87" i="1"/>
  <c r="O87" i="1"/>
  <c r="M87" i="1"/>
  <c r="J87" i="1"/>
  <c r="Q87" i="1" s="1"/>
  <c r="P86" i="1"/>
  <c r="R86" i="1" s="1"/>
  <c r="O86" i="1"/>
  <c r="M86" i="1"/>
  <c r="J86" i="1"/>
  <c r="Q86" i="1" s="1"/>
  <c r="R85" i="1"/>
  <c r="P85" i="1"/>
  <c r="O85" i="1"/>
  <c r="M85" i="1"/>
  <c r="J85" i="1"/>
  <c r="Q85" i="1" s="1"/>
  <c r="Q84" i="1"/>
  <c r="P84" i="1"/>
  <c r="R84" i="1" s="1"/>
  <c r="O84" i="1"/>
  <c r="J84" i="1"/>
  <c r="R83" i="1"/>
  <c r="Q83" i="1"/>
  <c r="P83" i="1"/>
  <c r="O83" i="1"/>
  <c r="J83" i="1"/>
  <c r="R82" i="1"/>
  <c r="P82" i="1"/>
  <c r="O82" i="1"/>
  <c r="M82" i="1"/>
  <c r="J82" i="1"/>
  <c r="Q82" i="1" s="1"/>
  <c r="P81" i="1"/>
  <c r="R81" i="1" s="1"/>
  <c r="O81" i="1"/>
  <c r="M81" i="1"/>
  <c r="J81" i="1"/>
  <c r="Q81" i="1" s="1"/>
  <c r="M80" i="1"/>
  <c r="L80" i="1"/>
  <c r="K80" i="1"/>
  <c r="J80" i="1"/>
  <c r="Q80" i="1" s="1"/>
  <c r="I80" i="1"/>
  <c r="P80" i="1" s="1"/>
  <c r="R80" i="1" s="1"/>
  <c r="P79" i="1"/>
  <c r="R79" i="1" s="1"/>
  <c r="O79" i="1"/>
  <c r="M79" i="1"/>
  <c r="J79" i="1"/>
  <c r="Q79" i="1" s="1"/>
  <c r="R78" i="1"/>
  <c r="P78" i="1"/>
  <c r="O78" i="1"/>
  <c r="M78" i="1"/>
  <c r="J78" i="1"/>
  <c r="Q78" i="1" s="1"/>
  <c r="P77" i="1"/>
  <c r="R77" i="1" s="1"/>
  <c r="O77" i="1"/>
  <c r="M77" i="1"/>
  <c r="J77" i="1"/>
  <c r="Q77" i="1" s="1"/>
  <c r="R76" i="1"/>
  <c r="P76" i="1"/>
  <c r="O76" i="1"/>
  <c r="M76" i="1"/>
  <c r="J76" i="1"/>
  <c r="Q76" i="1" s="1"/>
  <c r="P75" i="1"/>
  <c r="R75" i="1" s="1"/>
  <c r="O75" i="1"/>
  <c r="M75" i="1"/>
  <c r="J75" i="1"/>
  <c r="Q75" i="1" s="1"/>
  <c r="R74" i="1"/>
  <c r="P74" i="1"/>
  <c r="O74" i="1"/>
  <c r="M74" i="1"/>
  <c r="J74" i="1"/>
  <c r="Q74" i="1" s="1"/>
  <c r="P73" i="1"/>
  <c r="R73" i="1" s="1"/>
  <c r="O73" i="1"/>
  <c r="M73" i="1"/>
  <c r="J73" i="1"/>
  <c r="Q73" i="1" s="1"/>
  <c r="R72" i="1"/>
  <c r="P72" i="1"/>
  <c r="O72" i="1"/>
  <c r="M72" i="1"/>
  <c r="J72" i="1"/>
  <c r="Q72" i="1" s="1"/>
  <c r="P71" i="1"/>
  <c r="R71" i="1" s="1"/>
  <c r="O71" i="1"/>
  <c r="M71" i="1"/>
  <c r="J71" i="1"/>
  <c r="Q71" i="1" s="1"/>
  <c r="R70" i="1"/>
  <c r="P70" i="1"/>
  <c r="O70" i="1"/>
  <c r="M70" i="1"/>
  <c r="J70" i="1"/>
  <c r="Q70" i="1" s="1"/>
  <c r="P69" i="1"/>
  <c r="R69" i="1" s="1"/>
  <c r="O69" i="1"/>
  <c r="M69" i="1"/>
  <c r="J69" i="1"/>
  <c r="Q69" i="1" s="1"/>
  <c r="R68" i="1"/>
  <c r="P68" i="1"/>
  <c r="O68" i="1"/>
  <c r="M68" i="1"/>
  <c r="J68" i="1"/>
  <c r="Q68" i="1" s="1"/>
  <c r="P67" i="1"/>
  <c r="R67" i="1" s="1"/>
  <c r="O67" i="1"/>
  <c r="M67" i="1"/>
  <c r="J67" i="1"/>
  <c r="Q67" i="1" s="1"/>
  <c r="R66" i="1"/>
  <c r="P66" i="1"/>
  <c r="O66" i="1"/>
  <c r="M66" i="1"/>
  <c r="J66" i="1"/>
  <c r="Q66" i="1" s="1"/>
  <c r="P65" i="1"/>
  <c r="R65" i="1" s="1"/>
  <c r="O65" i="1"/>
  <c r="M65" i="1"/>
  <c r="J65" i="1"/>
  <c r="Q65" i="1" s="1"/>
  <c r="R64" i="1"/>
  <c r="P64" i="1"/>
  <c r="O64" i="1"/>
  <c r="M64" i="1"/>
  <c r="J64" i="1"/>
  <c r="Q64" i="1" s="1"/>
  <c r="P63" i="1"/>
  <c r="R63" i="1" s="1"/>
  <c r="O63" i="1"/>
  <c r="M63" i="1"/>
  <c r="J63" i="1"/>
  <c r="Q63" i="1" s="1"/>
  <c r="R62" i="1"/>
  <c r="P62" i="1"/>
  <c r="O62" i="1"/>
  <c r="M62" i="1"/>
  <c r="J62" i="1"/>
  <c r="Q62" i="1" s="1"/>
  <c r="P61" i="1"/>
  <c r="R61" i="1" s="1"/>
  <c r="O61" i="1"/>
  <c r="M61" i="1"/>
  <c r="J61" i="1"/>
  <c r="Q61" i="1" s="1"/>
  <c r="R60" i="1"/>
  <c r="P60" i="1"/>
  <c r="O60" i="1"/>
  <c r="M60" i="1"/>
  <c r="J60" i="1"/>
  <c r="Q60" i="1" s="1"/>
  <c r="P59" i="1"/>
  <c r="R59" i="1" s="1"/>
  <c r="O59" i="1"/>
  <c r="M59" i="1"/>
  <c r="J59" i="1"/>
  <c r="Q59" i="1" s="1"/>
  <c r="R58" i="1"/>
  <c r="P58" i="1"/>
  <c r="O58" i="1"/>
  <c r="M58" i="1"/>
  <c r="J58" i="1"/>
  <c r="Q58" i="1" s="1"/>
  <c r="P57" i="1"/>
  <c r="R57" i="1" s="1"/>
  <c r="O57" i="1"/>
  <c r="M57" i="1"/>
  <c r="J57" i="1"/>
  <c r="Q57" i="1" s="1"/>
  <c r="R56" i="1"/>
  <c r="P56" i="1"/>
  <c r="O56" i="1"/>
  <c r="M56" i="1"/>
  <c r="J56" i="1"/>
  <c r="Q56" i="1" s="1"/>
  <c r="P55" i="1"/>
  <c r="R55" i="1" s="1"/>
  <c r="O55" i="1"/>
  <c r="M55" i="1"/>
  <c r="J55" i="1"/>
  <c r="Q55" i="1" s="1"/>
  <c r="R54" i="1"/>
  <c r="P54" i="1"/>
  <c r="O54" i="1"/>
  <c r="M54" i="1"/>
  <c r="J54" i="1"/>
  <c r="Q54" i="1" s="1"/>
  <c r="P53" i="1"/>
  <c r="R53" i="1" s="1"/>
  <c r="O53" i="1"/>
  <c r="M53" i="1"/>
  <c r="J53" i="1"/>
  <c r="Q53" i="1" s="1"/>
  <c r="R52" i="1"/>
  <c r="P52" i="1"/>
  <c r="O52" i="1"/>
  <c r="M52" i="1"/>
  <c r="J52" i="1"/>
  <c r="Q52" i="1" s="1"/>
  <c r="P51" i="1"/>
  <c r="R51" i="1" s="1"/>
  <c r="O51" i="1"/>
  <c r="M51" i="1"/>
  <c r="J51" i="1"/>
  <c r="Q51" i="1" s="1"/>
  <c r="R50" i="1"/>
  <c r="P50" i="1"/>
  <c r="O50" i="1"/>
  <c r="M50" i="1"/>
  <c r="J50" i="1"/>
  <c r="Q50" i="1" s="1"/>
  <c r="P49" i="1"/>
  <c r="R49" i="1" s="1"/>
  <c r="O49" i="1"/>
  <c r="M49" i="1"/>
  <c r="J49" i="1"/>
  <c r="Q49" i="1" s="1"/>
  <c r="R48" i="1"/>
  <c r="P48" i="1"/>
  <c r="O48" i="1"/>
  <c r="M48" i="1"/>
  <c r="J48" i="1"/>
  <c r="Q48" i="1" s="1"/>
  <c r="P47" i="1"/>
  <c r="R47" i="1" s="1"/>
  <c r="O47" i="1"/>
  <c r="M47" i="1"/>
  <c r="J47" i="1"/>
  <c r="Q47" i="1" s="1"/>
  <c r="R46" i="1"/>
  <c r="P46" i="1"/>
  <c r="O46" i="1"/>
  <c r="M46" i="1"/>
  <c r="J46" i="1"/>
  <c r="Q46" i="1" s="1"/>
  <c r="P45" i="1"/>
  <c r="R45" i="1" s="1"/>
  <c r="O45" i="1"/>
  <c r="M45" i="1"/>
  <c r="J45" i="1"/>
  <c r="Q45" i="1" s="1"/>
  <c r="R44" i="1"/>
  <c r="P44" i="1"/>
  <c r="O44" i="1"/>
  <c r="M44" i="1"/>
  <c r="J44" i="1"/>
  <c r="Q44" i="1" s="1"/>
  <c r="P43" i="1"/>
  <c r="R43" i="1" s="1"/>
  <c r="O43" i="1"/>
  <c r="M43" i="1"/>
  <c r="J43" i="1"/>
  <c r="Q43" i="1" s="1"/>
  <c r="R42" i="1"/>
  <c r="P42" i="1"/>
  <c r="O42" i="1"/>
  <c r="M42" i="1"/>
  <c r="J42" i="1"/>
  <c r="Q42" i="1" s="1"/>
  <c r="P41" i="1"/>
  <c r="R41" i="1" s="1"/>
  <c r="O41" i="1"/>
  <c r="M41" i="1"/>
  <c r="J41" i="1"/>
  <c r="Q41" i="1" s="1"/>
  <c r="R40" i="1"/>
  <c r="P40" i="1"/>
  <c r="O40" i="1"/>
  <c r="M40" i="1"/>
  <c r="J40" i="1"/>
  <c r="Q40" i="1" s="1"/>
  <c r="P39" i="1"/>
  <c r="R39" i="1" s="1"/>
  <c r="O39" i="1"/>
  <c r="M39" i="1"/>
  <c r="J39" i="1"/>
  <c r="Q39" i="1" s="1"/>
  <c r="R38" i="1"/>
  <c r="P38" i="1"/>
  <c r="O38" i="1"/>
  <c r="M38" i="1"/>
  <c r="J38" i="1"/>
  <c r="Q38" i="1" s="1"/>
  <c r="P37" i="1"/>
  <c r="R37" i="1" s="1"/>
  <c r="O37" i="1"/>
  <c r="M37" i="1"/>
  <c r="J37" i="1"/>
  <c r="Q37" i="1" s="1"/>
  <c r="R36" i="1"/>
  <c r="P36" i="1"/>
  <c r="O36" i="1"/>
  <c r="M36" i="1"/>
  <c r="J36" i="1"/>
  <c r="Q36" i="1" s="1"/>
  <c r="P35" i="1"/>
  <c r="R35" i="1" s="1"/>
  <c r="O35" i="1"/>
  <c r="M35" i="1"/>
  <c r="J35" i="1"/>
  <c r="Q35" i="1" s="1"/>
  <c r="R34" i="1"/>
  <c r="P34" i="1"/>
  <c r="O34" i="1"/>
  <c r="M34" i="1"/>
  <c r="J34" i="1"/>
  <c r="Q34" i="1" s="1"/>
  <c r="P33" i="1"/>
  <c r="R33" i="1" s="1"/>
  <c r="O33" i="1"/>
  <c r="M33" i="1"/>
  <c r="J33" i="1"/>
  <c r="Q33" i="1" s="1"/>
  <c r="R32" i="1"/>
  <c r="P32" i="1"/>
  <c r="O32" i="1"/>
  <c r="M32" i="1"/>
  <c r="J32" i="1"/>
  <c r="Q32" i="1" s="1"/>
  <c r="P31" i="1"/>
  <c r="R31" i="1" s="1"/>
  <c r="O31" i="1"/>
  <c r="M31" i="1"/>
  <c r="J31" i="1"/>
  <c r="Q31" i="1" s="1"/>
  <c r="Q30" i="1"/>
  <c r="M30" i="1"/>
  <c r="L30" i="1"/>
  <c r="L707" i="1" s="1"/>
  <c r="J30" i="1"/>
  <c r="I30" i="1"/>
  <c r="R29" i="1"/>
  <c r="P29" i="1"/>
  <c r="O29" i="1"/>
  <c r="M29" i="1"/>
  <c r="J29" i="1"/>
  <c r="Q29" i="1" s="1"/>
  <c r="P28" i="1"/>
  <c r="R28" i="1" s="1"/>
  <c r="O28" i="1"/>
  <c r="M28" i="1"/>
  <c r="J28" i="1"/>
  <c r="Q28" i="1" s="1"/>
  <c r="R27" i="1"/>
  <c r="P27" i="1"/>
  <c r="O27" i="1"/>
  <c r="M27" i="1"/>
  <c r="J27" i="1"/>
  <c r="Q27" i="1" s="1"/>
  <c r="Q26" i="1"/>
  <c r="P26" i="1"/>
  <c r="R26" i="1" s="1"/>
  <c r="O26" i="1"/>
  <c r="J26" i="1"/>
  <c r="P25" i="1"/>
  <c r="R25" i="1" s="1"/>
  <c r="O25" i="1"/>
  <c r="M25" i="1"/>
  <c r="J25" i="1"/>
  <c r="Q25" i="1" s="1"/>
  <c r="R24" i="1"/>
  <c r="P24" i="1"/>
  <c r="O24" i="1"/>
  <c r="M24" i="1"/>
  <c r="J24" i="1"/>
  <c r="Q24" i="1" s="1"/>
  <c r="P23" i="1"/>
  <c r="R23" i="1" s="1"/>
  <c r="O23" i="1"/>
  <c r="M23" i="1"/>
  <c r="J23" i="1"/>
  <c r="Q23" i="1" s="1"/>
  <c r="R22" i="1"/>
  <c r="P22" i="1"/>
  <c r="O22" i="1"/>
  <c r="M22" i="1"/>
  <c r="J22" i="1"/>
  <c r="Q22" i="1" s="1"/>
  <c r="P21" i="1"/>
  <c r="R21" i="1" s="1"/>
  <c r="O21" i="1"/>
  <c r="M21" i="1"/>
  <c r="J21" i="1"/>
  <c r="Q21" i="1" s="1"/>
  <c r="R20" i="1"/>
  <c r="P20" i="1"/>
  <c r="O20" i="1"/>
  <c r="M20" i="1"/>
  <c r="J20" i="1"/>
  <c r="Q20" i="1" s="1"/>
  <c r="Q19" i="1"/>
  <c r="P19" i="1"/>
  <c r="R19" i="1" s="1"/>
  <c r="O19" i="1"/>
  <c r="J19" i="1"/>
  <c r="R18" i="1"/>
  <c r="P18" i="1"/>
  <c r="O18" i="1"/>
  <c r="M18" i="1"/>
  <c r="J18" i="1"/>
  <c r="Q18" i="1" s="1"/>
  <c r="P17" i="1"/>
  <c r="R17" i="1" s="1"/>
  <c r="O17" i="1"/>
  <c r="M17" i="1"/>
  <c r="J17" i="1"/>
  <c r="Q17" i="1" s="1"/>
  <c r="R16" i="1"/>
  <c r="Q16" i="1"/>
  <c r="P16" i="1"/>
  <c r="O16" i="1"/>
  <c r="J16" i="1"/>
  <c r="R15" i="1"/>
  <c r="P15" i="1"/>
  <c r="O15" i="1"/>
  <c r="M15" i="1"/>
  <c r="M707" i="1" s="1"/>
  <c r="J15" i="1"/>
  <c r="Q15" i="1" s="1"/>
  <c r="Q14" i="1"/>
  <c r="P14" i="1"/>
  <c r="R14" i="1" s="1"/>
  <c r="O14" i="1"/>
  <c r="J14" i="1"/>
  <c r="Q36" i="2" l="1"/>
  <c r="T36" i="2"/>
  <c r="R36" i="2"/>
  <c r="P305" i="1"/>
  <c r="R305" i="1" s="1"/>
  <c r="O305" i="1"/>
  <c r="P342" i="1"/>
  <c r="R342" i="1" s="1"/>
  <c r="O342" i="1"/>
  <c r="O80" i="1"/>
  <c r="P187" i="1"/>
  <c r="R187" i="1" s="1"/>
  <c r="O187" i="1"/>
  <c r="O328" i="1"/>
  <c r="P303" i="1"/>
  <c r="R303" i="1" s="1"/>
  <c r="O303" i="1"/>
  <c r="J707" i="1"/>
  <c r="I707" i="1"/>
  <c r="O30" i="1"/>
  <c r="K707" i="1"/>
  <c r="O110" i="1"/>
  <c r="Q187" i="1"/>
  <c r="O707" i="1"/>
  <c r="P30" i="1"/>
  <c r="R30" i="1" s="1"/>
  <c r="R707" i="1" s="1"/>
  <c r="Q142" i="1"/>
  <c r="Q189" i="1"/>
  <c r="Q707" i="1" s="1"/>
  <c r="Q197" i="1"/>
  <c r="Q205" i="1"/>
  <c r="Q224" i="1"/>
  <c r="Q232" i="1"/>
  <c r="Q244" i="1"/>
  <c r="Q249" i="1"/>
  <c r="P302" i="1"/>
  <c r="R302" i="1" s="1"/>
  <c r="O302" i="1"/>
  <c r="Q309" i="1"/>
  <c r="Q317" i="1"/>
  <c r="Q325" i="1"/>
  <c r="Q346" i="1"/>
  <c r="O353" i="1"/>
  <c r="Q408" i="1"/>
  <c r="Q412" i="1"/>
  <c r="Q416" i="1"/>
  <c r="Q420" i="1"/>
  <c r="Q424" i="1"/>
  <c r="Q428" i="1"/>
  <c r="Q432" i="1"/>
  <c r="Q458" i="1"/>
  <c r="Q466" i="1"/>
  <c r="Q474" i="1"/>
  <c r="Q482" i="1"/>
  <c r="Q490" i="1"/>
  <c r="Q498" i="1"/>
  <c r="Q506" i="1"/>
  <c r="Q514" i="1"/>
  <c r="Q522" i="1"/>
  <c r="Q530" i="1"/>
  <c r="Q538" i="1"/>
  <c r="Q453" i="1"/>
  <c r="Q460" i="1"/>
  <c r="Q468" i="1"/>
  <c r="Q476" i="1"/>
  <c r="Q484" i="1"/>
  <c r="Q492" i="1"/>
  <c r="Q500" i="1"/>
  <c r="Q508" i="1"/>
  <c r="Q516" i="1"/>
  <c r="Q524" i="1"/>
  <c r="Q532" i="1"/>
  <c r="Q540" i="1"/>
  <c r="Q557" i="1"/>
  <c r="Q569" i="1"/>
  <c r="Q577" i="1"/>
  <c r="Q414" i="1"/>
  <c r="Q418" i="1"/>
  <c r="Q422" i="1"/>
  <c r="Q426" i="1"/>
  <c r="Q430" i="1"/>
  <c r="Q434" i="1"/>
  <c r="Q462" i="1"/>
  <c r="Q470" i="1"/>
  <c r="Q478" i="1"/>
  <c r="Q486" i="1"/>
  <c r="Q494" i="1"/>
  <c r="Q502" i="1"/>
  <c r="Q510" i="1"/>
  <c r="Q518" i="1"/>
  <c r="Q526" i="1"/>
  <c r="Q534" i="1"/>
  <c r="Q542" i="1"/>
  <c r="Q550" i="1"/>
  <c r="Q558" i="1"/>
  <c r="Q589" i="1"/>
  <c r="Q597" i="1"/>
  <c r="Q605" i="1"/>
  <c r="Q613" i="1"/>
  <c r="Q621" i="1"/>
  <c r="Q629" i="1"/>
  <c r="P698" i="1"/>
  <c r="R698" i="1" s="1"/>
  <c r="O698" i="1"/>
  <c r="Q548" i="1"/>
  <c r="Q556" i="1"/>
  <c r="Q564" i="1"/>
  <c r="Q591" i="1"/>
  <c r="Q599" i="1"/>
  <c r="Q607" i="1"/>
  <c r="Q615" i="1"/>
  <c r="Q623" i="1"/>
  <c r="Q631" i="1"/>
  <c r="Q636" i="1"/>
  <c r="Q644" i="1"/>
  <c r="Q652" i="1"/>
  <c r="P671" i="1"/>
  <c r="R671" i="1" s="1"/>
  <c r="O671" i="1"/>
  <c r="Q677" i="1"/>
  <c r="Q685" i="1"/>
  <c r="Q546" i="1"/>
  <c r="Q554" i="1"/>
  <c r="Q562" i="1"/>
  <c r="Q585" i="1"/>
  <c r="Q593" i="1"/>
  <c r="Q601" i="1"/>
  <c r="Q609" i="1"/>
  <c r="Q617" i="1"/>
  <c r="Q625" i="1"/>
  <c r="Q633" i="1"/>
  <c r="Q638" i="1"/>
  <c r="Q646" i="1"/>
  <c r="Q679" i="1"/>
  <c r="Q687" i="1"/>
  <c r="Q700" i="1"/>
  <c r="P707" i="1" l="1"/>
</calcChain>
</file>

<file path=xl/sharedStrings.xml><?xml version="1.0" encoding="utf-8"?>
<sst xmlns="http://schemas.openxmlformats.org/spreadsheetml/2006/main" count="4416" uniqueCount="962">
  <si>
    <t>IS/R(Ley 11-92)(1*)</t>
  </si>
  <si>
    <t xml:space="preserve">  Seguro de Pensión (9.97%)</t>
  </si>
  <si>
    <r>
      <t xml:space="preserve">                 </t>
    </r>
    <r>
      <rPr>
        <b/>
        <sz val="12"/>
        <color theme="1"/>
        <rFont val="Calibri"/>
        <family val="2"/>
        <scheme val="minor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</si>
  <si>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</si>
  <si>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</si>
  <si>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</si>
  <si>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</si>
  <si>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</si>
  <si>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</si>
  <si>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</si>
  <si>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</si>
  <si>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</si>
  <si>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</si>
  <si>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2.87%   </t>
  </si>
  <si>
    <t>Patronal (7.10%)</t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</si>
  <si>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</si>
  <si>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</si>
  <si>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</si>
  <si>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</si>
  <si>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</si>
  <si>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</si>
  <si>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</si>
  <si>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</si>
  <si>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</si>
  <si>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Antonio Julio De La Cruz Nolasco</t>
  </si>
  <si>
    <t xml:space="preserve">Despacho Del Director General </t>
  </si>
  <si>
    <t>Director General</t>
  </si>
  <si>
    <t xml:space="preserve">FIJOS </t>
  </si>
  <si>
    <t>M</t>
  </si>
  <si>
    <t>2.1.1.1.01</t>
  </si>
  <si>
    <t>David Marte Barrera</t>
  </si>
  <si>
    <t>Sub-Director</t>
  </si>
  <si>
    <t>Juan Carlos Martínez Calderón</t>
  </si>
  <si>
    <t>Luis Manuel Moran Carela</t>
  </si>
  <si>
    <t>Luis Rafael Leroux Veras</t>
  </si>
  <si>
    <t>Máximo Soriano De Los Santos</t>
  </si>
  <si>
    <t xml:space="preserve">Carmen Liliana Cuevas González </t>
  </si>
  <si>
    <t>Secretaria</t>
  </si>
  <si>
    <t>F</t>
  </si>
  <si>
    <t>Lissette Mabel De Oleo Soriano</t>
  </si>
  <si>
    <t>Asistente Del Director</t>
  </si>
  <si>
    <t>Pamela Diana Rodriguez Garcia</t>
  </si>
  <si>
    <t>Secretaria Ejecutiva</t>
  </si>
  <si>
    <t>José Manuel Roa</t>
  </si>
  <si>
    <t xml:space="preserve">Auxiliar Administrativo </t>
  </si>
  <si>
    <t>Nelita Mateo Ramirez</t>
  </si>
  <si>
    <t>Responsable De Acceso a La Informacion</t>
  </si>
  <si>
    <t>Secretaria I</t>
  </si>
  <si>
    <t>Xiomara Antonia Frias Antigua</t>
  </si>
  <si>
    <t xml:space="preserve">Adolfo Portes Alcántara </t>
  </si>
  <si>
    <t xml:space="preserve">División  Juridica </t>
  </si>
  <si>
    <t>Sub-Director Jurídico</t>
  </si>
  <si>
    <t>Sally Mirabal Bocio</t>
  </si>
  <si>
    <t>Auxiliar Administrativo</t>
  </si>
  <si>
    <t>Jem Laury Ventura De Sierra</t>
  </si>
  <si>
    <t>Jose Israel Pérez</t>
  </si>
  <si>
    <t>Abogado</t>
  </si>
  <si>
    <t>Mirella Elena Méndez Cuevas</t>
  </si>
  <si>
    <t>Asesor Juridico</t>
  </si>
  <si>
    <t>Roberto Feliz García</t>
  </si>
  <si>
    <t xml:space="preserve">Ángela Minerva Camilo Then </t>
  </si>
  <si>
    <t>División De Planificacion y Desarrollo</t>
  </si>
  <si>
    <t>Enc. Div Planificación y Desarrollo</t>
  </si>
  <si>
    <t xml:space="preserve">Deni Maria Luna Baez </t>
  </si>
  <si>
    <t>Auxiliar I</t>
  </si>
  <si>
    <t xml:space="preserve">Johanny Elizabeth Moreta </t>
  </si>
  <si>
    <t>Lony Fernández Álvarez</t>
  </si>
  <si>
    <t>Departamento  De Comunicaciones</t>
  </si>
  <si>
    <t>Enc. División De Comunicaciones</t>
  </si>
  <si>
    <t xml:space="preserve">Dania Nahomy Brito </t>
  </si>
  <si>
    <t>Eduardo Pérez Santelis</t>
  </si>
  <si>
    <t xml:space="preserve">Eliza Del Carmen Castillo </t>
  </si>
  <si>
    <t xml:space="preserve">Josephine Yanayris Vilorio Frías </t>
  </si>
  <si>
    <t>Reye De Los Santos Mesa</t>
  </si>
  <si>
    <t>Tomás Tejada De Jesús</t>
  </si>
  <si>
    <t>Wilmarily Paola Vargas Mejía</t>
  </si>
  <si>
    <t>División De Protocolo</t>
  </si>
  <si>
    <t>Gestor de Protocolo</t>
  </si>
  <si>
    <t>Alejandra Matarranz Valdez</t>
  </si>
  <si>
    <t xml:space="preserve">Ailyn Yasely De La Cruz Tejada 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</si>
  <si>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</si>
  <si>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</si>
  <si>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</si>
  <si>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</si>
  <si>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</si>
  <si>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</si>
  <si>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</si>
  <si>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</si>
  <si>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</si>
  <si>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 xml:space="preserve">Raibellys del Rosario Bastista Isturiz </t>
  </si>
  <si>
    <t>Zaida Lina Mejia De León</t>
  </si>
  <si>
    <t xml:space="preserve">Secretaria </t>
  </si>
  <si>
    <t>Roberta Castaños Reyes</t>
  </si>
  <si>
    <t xml:space="preserve">Departamento de Recursos Humanos </t>
  </si>
  <si>
    <t>Analista De Recursos Humanos</t>
  </si>
  <si>
    <t xml:space="preserve">Dahiana Rodríguez González </t>
  </si>
  <si>
    <t>Escarly de la Hoz Abreu</t>
  </si>
  <si>
    <t>Supervisor(a) de Brigada</t>
  </si>
  <si>
    <t>Geny Griselda Perez Bautista</t>
  </si>
  <si>
    <t>Técnico De Recursos Humanos</t>
  </si>
  <si>
    <t>Katherine Neytin de la Cruz Tejada</t>
  </si>
  <si>
    <t>Kirsis Giordani Maria Rodriguez</t>
  </si>
  <si>
    <t>Secretaria  I</t>
  </si>
  <si>
    <t>Leandro Esteban De La Rosa Aponte</t>
  </si>
  <si>
    <t>Mensajero Interno</t>
  </si>
  <si>
    <t xml:space="preserve">Yessenia Cuello Javier            </t>
  </si>
  <si>
    <t>Asesora</t>
  </si>
  <si>
    <t>Tramite de Pensión</t>
  </si>
  <si>
    <t xml:space="preserve">Paula Mendoza Santana </t>
  </si>
  <si>
    <t xml:space="preserve">Altagracia Jocelin Castellano Peña </t>
  </si>
  <si>
    <t>Unidad Educativa</t>
  </si>
  <si>
    <t xml:space="preserve">Hanoki Paredes Matías </t>
  </si>
  <si>
    <t>Marianny Altagracia Sanchez Diaz</t>
  </si>
  <si>
    <t xml:space="preserve">Petronila Arias Ferreras </t>
  </si>
  <si>
    <t>Yanibel Jiménez Quezada</t>
  </si>
  <si>
    <t>Yuraima María Herrera Berroa</t>
  </si>
  <si>
    <t xml:space="preserve">Claudio Rafael Díaz Liberato </t>
  </si>
  <si>
    <t xml:space="preserve">División Médica/Medicina General </t>
  </si>
  <si>
    <t>Médico</t>
  </si>
  <si>
    <t>Alexander Oscar Lopez Milander</t>
  </si>
  <si>
    <t>Adda Marizol Montero Encarnación</t>
  </si>
  <si>
    <t>Auxiliar Enfermeria</t>
  </si>
  <si>
    <t>Estefany Rivas Aquino</t>
  </si>
  <si>
    <t xml:space="preserve">Estrellita Matos Novas </t>
  </si>
  <si>
    <t>Obrero(a)</t>
  </si>
  <si>
    <t>Rhina Esther López Bautista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</si>
  <si>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</si>
  <si>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</si>
  <si>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</si>
  <si>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</si>
  <si>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</si>
  <si>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</si>
  <si>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 xml:space="preserve">Besaida Jaqueline Mateo Perez </t>
  </si>
  <si>
    <t>División Médica/odontología</t>
  </si>
  <si>
    <t>Odontologa</t>
  </si>
  <si>
    <t xml:space="preserve">Quirsy Yomairy Matos Heredia </t>
  </si>
  <si>
    <t>Darielys Adalgisa Colon Lugo</t>
  </si>
  <si>
    <t>Asistente Dental</t>
  </si>
  <si>
    <t>Katherine Arias Gómez</t>
  </si>
  <si>
    <t xml:space="preserve">María Albertina Tiburcio </t>
  </si>
  <si>
    <t>Felix Javier Feliz</t>
  </si>
  <si>
    <t>Departamento Administrativo y Financiero</t>
  </si>
  <si>
    <t>Sub-Director Administrativo</t>
  </si>
  <si>
    <t>Yoni Román Mateo Lantigua</t>
  </si>
  <si>
    <t>Sub-Director Financiero</t>
  </si>
  <si>
    <t>Ana Felipe María</t>
  </si>
  <si>
    <t>Mensajera Interna</t>
  </si>
  <si>
    <t>Yolanda Maritza Mejía Pérez</t>
  </si>
  <si>
    <t>Técnico Administrativo</t>
  </si>
  <si>
    <t xml:space="preserve">Luis Fermín Viñas Frías </t>
  </si>
  <si>
    <t>Conserje</t>
  </si>
  <si>
    <t xml:space="preserve">Milenis Amarilis Barias Sánchez </t>
  </si>
  <si>
    <t>División de Presupuesto</t>
  </si>
  <si>
    <t>Encargado Div. Presupuesto</t>
  </si>
  <si>
    <t>Mayra Eveling Terrero Fermín</t>
  </si>
  <si>
    <t>Asesora en el Área de Presupuesto</t>
  </si>
  <si>
    <t>Rolando Isidro Rosario Rodríguez</t>
  </si>
  <si>
    <t>Analista De Presupuesto</t>
  </si>
  <si>
    <t xml:space="preserve">Victoria Sánchez Almanzar </t>
  </si>
  <si>
    <t>Asesora De Presupuesto</t>
  </si>
  <si>
    <t>Ghelen Brito Mota</t>
  </si>
  <si>
    <t>División de Compras y Contrataciones</t>
  </si>
  <si>
    <t>Enc. de la Div. de Comp. y Cont.</t>
  </si>
  <si>
    <t>Laura Menecis Rosario Polanco</t>
  </si>
  <si>
    <t>Auxiliar Administrativa</t>
  </si>
  <si>
    <t>Rosa Emely Acosta De Genao</t>
  </si>
  <si>
    <t>Lisbett Familia Vásquez</t>
  </si>
  <si>
    <t xml:space="preserve">División de Contabilidad </t>
  </si>
  <si>
    <t>Enc. División De Contabilidad</t>
  </si>
  <si>
    <t>Alberto Fortuna Encarnación</t>
  </si>
  <si>
    <t>Auxiliar De Contabilidad</t>
  </si>
  <si>
    <t>Kenny Mirella Mateo Silvestre</t>
  </si>
  <si>
    <t>Lesbia Pérez Trinidad</t>
  </si>
  <si>
    <t>Rosalba Martínez Liria</t>
  </si>
  <si>
    <t xml:space="preserve">Rosario Castillo Acevedo </t>
  </si>
  <si>
    <t xml:space="preserve">Analista Presupuesto I       </t>
  </si>
  <si>
    <t>Veronica Abreu Bello</t>
  </si>
  <si>
    <t>tramite de Pensión</t>
  </si>
  <si>
    <t>Yanet Yocasta De La Cruz</t>
  </si>
  <si>
    <t>Clarisa  Altagracia Jimenez Perez</t>
  </si>
  <si>
    <t>Sección de Almacén y Suministros</t>
  </si>
  <si>
    <t>Enc. de Almacen y Suministros</t>
  </si>
  <si>
    <t xml:space="preserve">Tramite de Pensión </t>
  </si>
  <si>
    <r>
      <t xml:space="preserve">Madelin Ventura Mejia                </t>
    </r>
    <r>
      <rPr>
        <b/>
        <sz val="11"/>
        <rFont val="Calibri"/>
        <family val="2"/>
        <scheme val="minor"/>
      </rPr>
      <t xml:space="preserve"> </t>
    </r>
  </si>
  <si>
    <t xml:space="preserve">Secretaria I         </t>
  </si>
  <si>
    <t xml:space="preserve">Marcelino Cuevas Feliz                           </t>
  </si>
  <si>
    <t>Auxiliar</t>
  </si>
  <si>
    <t xml:space="preserve">Adalgisa Mora Pujols </t>
  </si>
  <si>
    <t>Alexander Galván Valdez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</si>
  <si>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</si>
  <si>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</si>
  <si>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</si>
  <si>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</si>
  <si>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</si>
  <si>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</si>
  <si>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</si>
  <si>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</si>
  <si>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</si>
  <si>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</si>
  <si>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>José David Malavé Caminero</t>
  </si>
  <si>
    <t>Supervisor(A) De Brigadas</t>
  </si>
  <si>
    <t xml:space="preserve">Juan Antonio Evangelista Luna </t>
  </si>
  <si>
    <t>Auxiliar Administrativo I</t>
  </si>
  <si>
    <t xml:space="preserve">Ramon Alberto Agustin Ortega </t>
  </si>
  <si>
    <t xml:space="preserve">Samir Ernesto Feliz De La Rosa </t>
  </si>
  <si>
    <t xml:space="preserve">Secundino Pichardo Morilio </t>
  </si>
  <si>
    <t>Auxiliar De Almacén y Suministros</t>
  </si>
  <si>
    <t>Víctor Manuel Pineda Pinales</t>
  </si>
  <si>
    <t>Warter Chalas Medina</t>
  </si>
  <si>
    <t xml:space="preserve">Sandra Amarante Almonte </t>
  </si>
  <si>
    <t xml:space="preserve">Sección de Correspondencia </t>
  </si>
  <si>
    <t>Enc. Sección De Correspondencia</t>
  </si>
  <si>
    <t xml:space="preserve">Daniel Feliz Ramirez </t>
  </si>
  <si>
    <t>Mensajero Externo</t>
  </si>
  <si>
    <t>Jesús Marte Brito</t>
  </si>
  <si>
    <t>Mailin Matos Mancebo</t>
  </si>
  <si>
    <t>Miguel Alcangel Espejo Brito</t>
  </si>
  <si>
    <t xml:space="preserve">Waly José Quezada Montero </t>
  </si>
  <si>
    <t xml:space="preserve">Yenny Altagracia Mateo Cruz </t>
  </si>
  <si>
    <t xml:space="preserve">Candy Rosa Puntiel Pinales </t>
  </si>
  <si>
    <t xml:space="preserve">División de Servicios Generales </t>
  </si>
  <si>
    <t>Enc. División De Servicios Generales</t>
  </si>
  <si>
    <t xml:space="preserve">Andres Ulloa Rodriguez                               </t>
  </si>
  <si>
    <t>Supervisor</t>
  </si>
  <si>
    <t xml:space="preserve">Alfreddo Terrero Vidal </t>
  </si>
  <si>
    <t xml:space="preserve">Ángel Bladimir Martínez Henríquez </t>
  </si>
  <si>
    <t>Hugo Ernesto Cuevas Vasquez</t>
  </si>
  <si>
    <t>Supervisor(a)</t>
  </si>
  <si>
    <t xml:space="preserve">Claudio Ernesto Galarza Perez                        </t>
  </si>
  <si>
    <t xml:space="preserve">Supervisor     </t>
  </si>
  <si>
    <t xml:space="preserve">Francisco Antonio Ozoria De La Rosa </t>
  </si>
  <si>
    <t>Supervisor de Brigada</t>
  </si>
  <si>
    <t xml:space="preserve">Francisco Yndalecio Calendario Jiménez </t>
  </si>
  <si>
    <t>Guarionex Inoa Duarte</t>
  </si>
  <si>
    <t>Yvelisse Altagracia Diaz Zapata De Santana</t>
  </si>
  <si>
    <t>Supervisor(A) De Brigada</t>
  </si>
  <si>
    <t xml:space="preserve">Lariza Isabel Álvarez Jimenez </t>
  </si>
  <si>
    <t xml:space="preserve">Arsenio Neftali Lapaix Arno    </t>
  </si>
  <si>
    <t>Bartolina Zenaida Reyes Batista</t>
  </si>
  <si>
    <t>Mensajera</t>
  </si>
  <si>
    <t>Carlos De Leon Roa</t>
  </si>
  <si>
    <t>Albañil</t>
  </si>
  <si>
    <t xml:space="preserve">Cecilia De Jesus De Jesus                      </t>
  </si>
  <si>
    <t>Dominga Ruiz</t>
  </si>
  <si>
    <t xml:space="preserve">Florinda Frias Arias                 </t>
  </si>
  <si>
    <t>Florinda Olivo</t>
  </si>
  <si>
    <t>Josefina Padilla Trinidad De Contreras</t>
  </si>
  <si>
    <t>Julio Alcantara</t>
  </si>
  <si>
    <t>Julio Antonio Celedonio</t>
  </si>
  <si>
    <t>Leocadia Torres Polanco</t>
  </si>
  <si>
    <t>Luis Alberto Been Ricardo</t>
  </si>
  <si>
    <t>Maestro Constructor</t>
  </si>
  <si>
    <t xml:space="preserve">Luz Maria Ovalle Mejia                </t>
  </si>
  <si>
    <t>Asistente</t>
  </si>
  <si>
    <t xml:space="preserve">Mariano Castillo De Los Santos         </t>
  </si>
  <si>
    <t>Maritza Antonia Berroa De La Cruz</t>
  </si>
  <si>
    <t xml:space="preserve">Nancy Mancebo Mejia            </t>
  </si>
  <si>
    <t>Pablo Martinez Pimentel</t>
  </si>
  <si>
    <t xml:space="preserve">Quisquella Alba Manzueta Amparo    </t>
  </si>
  <si>
    <t xml:space="preserve">Regina Nepomuceno Alcantara                               </t>
  </si>
  <si>
    <t xml:space="preserve">Rosa Idalia Maria Ulloa                    </t>
  </si>
  <si>
    <t xml:space="preserve">Santa Oliva Romero Ogando                             </t>
  </si>
  <si>
    <t>Santa Peralta Hernandez</t>
  </si>
  <si>
    <t>Susana Mercedes</t>
  </si>
  <si>
    <t xml:space="preserve">Teresa Rodriguez                      </t>
  </si>
  <si>
    <t xml:space="preserve">Titia Morillo Encarnacion </t>
  </si>
  <si>
    <t>Victor De Los Santos</t>
  </si>
  <si>
    <t>Virgilia Hernandez Herrera</t>
  </si>
  <si>
    <t>Xiomara Altagracia Martinez Reynoso</t>
  </si>
  <si>
    <t>Yrenes Altagracia Medina</t>
  </si>
  <si>
    <t>Agustin Garcia</t>
  </si>
  <si>
    <t>Chef</t>
  </si>
  <si>
    <t xml:space="preserve">Albania Sanchez Lachapel </t>
  </si>
  <si>
    <t xml:space="preserve">Amairany Feliz Reyes </t>
  </si>
  <si>
    <t>Camarero(a)</t>
  </si>
  <si>
    <t xml:space="preserve">Andrés Lara De La Rosa </t>
  </si>
  <si>
    <t xml:space="preserve">Belkis Josefa Batista Rodriguez </t>
  </si>
  <si>
    <t xml:space="preserve">Berkis Familia Santana </t>
  </si>
  <si>
    <t xml:space="preserve">Bernardina Perez Méndez </t>
  </si>
  <si>
    <t>Blas Amparo</t>
  </si>
  <si>
    <t>Ayudante de Mantenimiento</t>
  </si>
  <si>
    <t xml:space="preserve">Carlos Garcia Morillo </t>
  </si>
  <si>
    <t xml:space="preserve">Carolina Linares </t>
  </si>
  <si>
    <t>Charisleydi Reyes Sena</t>
  </si>
  <si>
    <t xml:space="preserve">Chrismeldi Lagares Rodríguez </t>
  </si>
  <si>
    <t>Dalia Figuereo Alcantara</t>
  </si>
  <si>
    <t xml:space="preserve">Daniel Duque Batista </t>
  </si>
  <si>
    <t>Dorka María Javier Concepción</t>
  </si>
  <si>
    <t>Dulce Milagros Núñez Del Rosario</t>
  </si>
  <si>
    <t xml:space="preserve">Eddy Anibal Henríquez Feliz </t>
  </si>
  <si>
    <t xml:space="preserve">Edwin Francisco OrtÍz Peguero </t>
  </si>
  <si>
    <t xml:space="preserve">Obrero(a) </t>
  </si>
  <si>
    <t xml:space="preserve">Elizabeth De La Rosa De La Rosa </t>
  </si>
  <si>
    <t>Elizabeth Rodríguez Lora</t>
  </si>
  <si>
    <t>Elizabeth Shanell Francisco Hichez</t>
  </si>
  <si>
    <t>Camarera</t>
  </si>
  <si>
    <t>Enfrelina Perez Garcia</t>
  </si>
  <si>
    <t xml:space="preserve">Georgina Carrasco Hernandez </t>
  </si>
  <si>
    <t>Gleny Pimentel</t>
  </si>
  <si>
    <t>Jeannette Abad Marte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</si>
  <si>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</si>
  <si>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</si>
  <si>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</si>
  <si>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</si>
  <si>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</si>
  <si>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Josefa Ruiz </t>
  </si>
  <si>
    <t xml:space="preserve">Jovanny Antonio Mejía Castillo </t>
  </si>
  <si>
    <t>Electricista</t>
  </si>
  <si>
    <t xml:space="preserve">Juan Alberto Morillo </t>
  </si>
  <si>
    <t>Juan Santiago Brito Rodriguez</t>
  </si>
  <si>
    <t>Juana Guillen De La Rosa</t>
  </si>
  <si>
    <t xml:space="preserve">Lidia Rondón Almonte </t>
  </si>
  <si>
    <t>Luis Alberto Sanchez Sanchez</t>
  </si>
  <si>
    <t>Luis Ernesto Encarnacion</t>
  </si>
  <si>
    <t xml:space="preserve">Supervisor(a) de Brigada                                             </t>
  </si>
  <si>
    <t>Maria Isabel De La Rosa Tejada</t>
  </si>
  <si>
    <t xml:space="preserve">Maria Jesus Corcino Santana </t>
  </si>
  <si>
    <t>Marilanda Adames Suero</t>
  </si>
  <si>
    <t xml:space="preserve">Marina Garcia Santana </t>
  </si>
  <si>
    <t xml:space="preserve">Miguel Ángel Araujo Volquez </t>
  </si>
  <si>
    <t xml:space="preserve">Miguel Aristides Medina Duran </t>
  </si>
  <si>
    <t>Ayudante De Mantenimiento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</si>
  <si>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</si>
  <si>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</si>
  <si>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</si>
  <si>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</si>
  <si>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</si>
  <si>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Nikauris Saiuris Reyes Araujo De González </t>
  </si>
  <si>
    <t xml:space="preserve">Pascual Lorenzo Luciano </t>
  </si>
  <si>
    <t>Ebanista</t>
  </si>
  <si>
    <t xml:space="preserve">Paula Reyes Lorenzo 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</si>
  <si>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</si>
  <si>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</si>
  <si>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</si>
  <si>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</si>
  <si>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</si>
  <si>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Reyna Portes Sánchez </t>
  </si>
  <si>
    <t xml:space="preserve">Reyna Ramírez Ramírez </t>
  </si>
  <si>
    <t>Roberto Marrero Ramírez</t>
  </si>
  <si>
    <t xml:space="preserve">Rosaura Garcia Severino </t>
  </si>
  <si>
    <t xml:space="preserve">Rosendo Reyes </t>
  </si>
  <si>
    <t xml:space="preserve">Santa Cabrera </t>
  </si>
  <si>
    <t xml:space="preserve">Sonia Cordero Encarnacion De Ramirez </t>
  </si>
  <si>
    <t xml:space="preserve">Soraida Liranzo Rojas </t>
  </si>
  <si>
    <t xml:space="preserve">Chef                                    </t>
  </si>
  <si>
    <t>Valerio Adames Liranzo</t>
  </si>
  <si>
    <t xml:space="preserve">Veronica Elizabeth Mendez Feliz </t>
  </si>
  <si>
    <t xml:space="preserve">Camarera </t>
  </si>
  <si>
    <t xml:space="preserve">Víctor Manuel Potrazo Jiménez </t>
  </si>
  <si>
    <t xml:space="preserve">Virtudes María Guzmán Martínez </t>
  </si>
  <si>
    <t>Virgilio Ureña Candelario</t>
  </si>
  <si>
    <t xml:space="preserve">Winston Ramon Tapia Holguin </t>
  </si>
  <si>
    <t xml:space="preserve">Yennyfer Cabrera Castillo </t>
  </si>
  <si>
    <t>Yoselin Valdez Suero</t>
  </si>
  <si>
    <t xml:space="preserve">Victor Manuel Cordero             </t>
  </si>
  <si>
    <t xml:space="preserve">Sección de Transportación </t>
  </si>
  <si>
    <t>Supervisor General</t>
  </si>
  <si>
    <t>Alexis Rafael Rosa Luna</t>
  </si>
  <si>
    <t>Chofer</t>
  </si>
  <si>
    <t xml:space="preserve">Andrews Jesús Arias López </t>
  </si>
  <si>
    <t xml:space="preserve">Armides José Núñez Cruz </t>
  </si>
  <si>
    <t>Braulio Perez Gonzalez</t>
  </si>
  <si>
    <t>Ayudante De Mecanica</t>
  </si>
  <si>
    <t xml:space="preserve">Camilo Max Rose De La Rosa </t>
  </si>
  <si>
    <t xml:space="preserve">Cristobal Trinidad Peña </t>
  </si>
  <si>
    <t>Chofer I</t>
  </si>
  <si>
    <t xml:space="preserve">Dalberto Enrique Belliard Pérez </t>
  </si>
  <si>
    <t>Domingo Arturo Diaz Hernandez</t>
  </si>
  <si>
    <t xml:space="preserve">Eusebio Tolentino Berbere </t>
  </si>
  <si>
    <t xml:space="preserve">Felipe Antonio Pérez Ozuna </t>
  </si>
  <si>
    <t xml:space="preserve">Francisco Antonio Caraballo Salas </t>
  </si>
  <si>
    <t xml:space="preserve">Francisco Antonio Valenzuela Peralta </t>
  </si>
  <si>
    <t xml:space="preserve">Frank Noly Encarnación Jiménez  </t>
  </si>
  <si>
    <t xml:space="preserve">Georvanny Guzmán Arias </t>
  </si>
  <si>
    <t xml:space="preserve">Humberto José Marte De Aza </t>
  </si>
  <si>
    <t>Javier Ivan Santana De La Rosa</t>
  </si>
  <si>
    <t xml:space="preserve">Jorge Luis Sala Reyes </t>
  </si>
  <si>
    <t xml:space="preserve">José Anthony Altagracia Castillo </t>
  </si>
  <si>
    <t xml:space="preserve">José Luis Frias Frias </t>
  </si>
  <si>
    <t>Jose Manuel Matos Valdez</t>
  </si>
  <si>
    <t>Ayudante De Mecanico</t>
  </si>
  <si>
    <t xml:space="preserve">Julio Cesar Álvarez Angulo </t>
  </si>
  <si>
    <t xml:space="preserve">Julio Cesar Encarnación Chale </t>
  </si>
  <si>
    <t xml:space="preserve">Julio Nepomuceno Amparo </t>
  </si>
  <si>
    <t>Demetrio Santana</t>
  </si>
  <si>
    <t>Elias Yans Noel</t>
  </si>
  <si>
    <t xml:space="preserve">Gomero </t>
  </si>
  <si>
    <t xml:space="preserve">Jose Bienvenido Lantigua Martinez           </t>
  </si>
  <si>
    <t>Desabollador</t>
  </si>
  <si>
    <t>Juan Arcadio Rosario</t>
  </si>
  <si>
    <t>Juan Fco. Rosario Nepomuceno</t>
  </si>
  <si>
    <t xml:space="preserve">Mateo Moreta Perez                </t>
  </si>
  <si>
    <t>Ramon Martinez Rincon</t>
  </si>
  <si>
    <t>Roberto Clive Ramirez</t>
  </si>
  <si>
    <t>Roberto Hernandez Hernandez</t>
  </si>
  <si>
    <t>Romelio Ventura</t>
  </si>
  <si>
    <t>Mensajero</t>
  </si>
  <si>
    <t>Severino Guzman Garcia</t>
  </si>
  <si>
    <t>Simeon Vasquez Nuñez</t>
  </si>
  <si>
    <t>Mecanico</t>
  </si>
  <si>
    <t>Victor Manuel Ubaldo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</si>
  <si>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</si>
  <si>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</si>
  <si>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</si>
  <si>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</si>
  <si>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</si>
  <si>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Máximo Hechavarría Valdez </t>
  </si>
  <si>
    <t xml:space="preserve">Melisa Del Orbe Pérez </t>
  </si>
  <si>
    <t xml:space="preserve">Miguel Santana Ramirez </t>
  </si>
  <si>
    <t xml:space="preserve">Nelson Acevedo De Jesus 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</si>
  <si>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</si>
  <si>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</si>
  <si>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</si>
  <si>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</si>
  <si>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</si>
  <si>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</si>
  <si>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 xml:space="preserve">Ramón Medina </t>
  </si>
  <si>
    <t xml:space="preserve">Ramón Severino Livari Rodríguez </t>
  </si>
  <si>
    <t>Samuel Emibar Guerrero Castillo</t>
  </si>
  <si>
    <t xml:space="preserve">Susano Rosario Gonzalez </t>
  </si>
  <si>
    <t xml:space="preserve">Víctor Javier Ureña </t>
  </si>
  <si>
    <t xml:space="preserve">Victor Manuel Carrasco Bautista </t>
  </si>
  <si>
    <t xml:space="preserve">Wande Soriano Cuevas </t>
  </si>
  <si>
    <t xml:space="preserve">Chofer </t>
  </si>
  <si>
    <t xml:space="preserve">Wendy Guzmán Tiburcio </t>
  </si>
  <si>
    <t xml:space="preserve">Willians Basilio Castillo </t>
  </si>
  <si>
    <t xml:space="preserve">Yan Carlos Rafael Casado Arias </t>
  </si>
  <si>
    <t>Ashley Loribel Arias Muller</t>
  </si>
  <si>
    <t xml:space="preserve">División de Tecnología de la Informacion y Comunicaciones </t>
  </si>
  <si>
    <t xml:space="preserve">Jacksenia Shenill Familia Cruz </t>
  </si>
  <si>
    <t>Jesús Acosta García</t>
  </si>
  <si>
    <t>Soporte A Usuario I</t>
  </si>
  <si>
    <t>Maridalia Hernández Martínez</t>
  </si>
  <si>
    <t xml:space="preserve">Hawar Nerva Suarez Rodriguez </t>
  </si>
  <si>
    <t>Anabel Terrero Zapata</t>
  </si>
  <si>
    <t xml:space="preserve">Sección de Seguridad 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</si>
  <si>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</si>
  <si>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</si>
  <si>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</si>
  <si>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</si>
  <si>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</si>
  <si>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</si>
  <si>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</si>
  <si>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</si>
  <si>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Felix Manuel Soriano Mateo </t>
  </si>
  <si>
    <t xml:space="preserve">Rafelin Nolasco Mendez </t>
  </si>
  <si>
    <t>Francisco Castillo Arias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</si>
  <si>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</si>
  <si>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</si>
  <si>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</si>
  <si>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</si>
  <si>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Jose Luis Escalante Escalante </t>
  </si>
  <si>
    <t>Seguridad</t>
  </si>
  <si>
    <t>Alvaro Vinicio Henriquez</t>
  </si>
  <si>
    <t xml:space="preserve">Feliciano De Los Santos                     </t>
  </si>
  <si>
    <t>Juan Francisco Rosario Moreta</t>
  </si>
  <si>
    <t>seguridad</t>
  </si>
  <si>
    <t xml:space="preserve">Jose Manuel Rosario Mariñez </t>
  </si>
  <si>
    <t>Jose Rafael Medina Reynoso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</si>
  <si>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</si>
  <si>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</si>
  <si>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</si>
  <si>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</si>
  <si>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</si>
  <si>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</si>
  <si>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</si>
  <si>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>Miguel Angel Gutierrez Pontier</t>
  </si>
  <si>
    <t>Miguel Arturo Mejía Zapata</t>
  </si>
  <si>
    <t>Supervisor De Brigada</t>
  </si>
  <si>
    <t xml:space="preserve">Miguel Feliz Diaz </t>
  </si>
  <si>
    <t>Pascual Rodriguez Cuevas</t>
  </si>
  <si>
    <t xml:space="preserve">Pedro Evangelista Calzado </t>
  </si>
  <si>
    <t xml:space="preserve">Pedro Pascual Ramirez Franco </t>
  </si>
  <si>
    <t xml:space="preserve">Vigilante </t>
  </si>
  <si>
    <t>Rafael De León Garcia</t>
  </si>
  <si>
    <t xml:space="preserve">Rafael Emilio De Jesus  </t>
  </si>
  <si>
    <t xml:space="preserve">Rafael Samedy Sirena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</si>
  <si>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</si>
  <si>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</si>
  <si>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</si>
  <si>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</si>
  <si>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</si>
  <si>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 xml:space="preserve">Ynocencio Pérez </t>
  </si>
  <si>
    <t>Wellington De Jesus Guerrero Ruiz</t>
  </si>
  <si>
    <t>Departamento Técnico</t>
  </si>
  <si>
    <t>Enc. Administrativo</t>
  </si>
  <si>
    <t xml:space="preserve">Kendy Terrero </t>
  </si>
  <si>
    <t xml:space="preserve">Monica Alexandra Vilorio Vizcaino </t>
  </si>
  <si>
    <t xml:space="preserve">Rafael osvaldo mota de la cruz </t>
  </si>
  <si>
    <t xml:space="preserve">Alejandro Perez </t>
  </si>
  <si>
    <t xml:space="preserve">División de Producción y Distribución de Plantas </t>
  </si>
  <si>
    <t>Enc. de la Division de Mantenimiento</t>
  </si>
  <si>
    <t xml:space="preserve">Agustín Roa </t>
  </si>
  <si>
    <t xml:space="preserve">Isidro Castillo Silverio </t>
  </si>
  <si>
    <t xml:space="preserve">Jafeb Martinez </t>
  </si>
  <si>
    <t xml:space="preserve">Rafael Scharboy Almanzar </t>
  </si>
  <si>
    <t xml:space="preserve">Ramón Moreno Federico </t>
  </si>
  <si>
    <t xml:space="preserve">Pedro Mejia Rafael </t>
  </si>
  <si>
    <t>Alberto Napoleon Peña Diaz</t>
  </si>
  <si>
    <t xml:space="preserve">Rafael Antonio Regalado </t>
  </si>
  <si>
    <t xml:space="preserve">Ana Mercedes Yorro Geronimo </t>
  </si>
  <si>
    <t xml:space="preserve">Juan Francisco Nepomuceno Hernandez </t>
  </si>
  <si>
    <t xml:space="preserve">Ledi Moraima De León Aquino </t>
  </si>
  <si>
    <t xml:space="preserve">Lisberca Maria Rodriguez Rodriguez </t>
  </si>
  <si>
    <t xml:space="preserve">Maribel Altagracia Rijo </t>
  </si>
  <si>
    <t xml:space="preserve">Miguelina Amparo Oliva </t>
  </si>
  <si>
    <t xml:space="preserve">Patricia Carolina Montero Novas </t>
  </si>
  <si>
    <t>Wilson Cuello Garcia</t>
  </si>
  <si>
    <t>Felix Perez Cuevas</t>
  </si>
  <si>
    <t>Aux. Asistencia Social</t>
  </si>
  <si>
    <t xml:space="preserve">Adalgisa Mota </t>
  </si>
  <si>
    <t xml:space="preserve">Agustin De Jesus Perez Martinez </t>
  </si>
  <si>
    <t xml:space="preserve">Alberto Torres </t>
  </si>
  <si>
    <t xml:space="preserve">Ana Celia Alexis Jimenez </t>
  </si>
  <si>
    <t xml:space="preserve">Ana Iris Rodríguez Mejia </t>
  </si>
  <si>
    <t xml:space="preserve">Angel Eduardo Perez Fabre </t>
  </si>
  <si>
    <t xml:space="preserve">Angela Altagracia Ramírez Liriano </t>
  </si>
  <si>
    <t>Antonio Genaro Torres López</t>
  </si>
  <si>
    <t xml:space="preserve">Basilia Moreno Santana </t>
  </si>
  <si>
    <t xml:space="preserve">Braulio Javier Castro  </t>
  </si>
  <si>
    <t xml:space="preserve">Carlos Jose Olavarria Bautista </t>
  </si>
  <si>
    <t xml:space="preserve">Carmen Yajayra Morel Brazoban </t>
  </si>
  <si>
    <t xml:space="preserve">Claribel Ramírez Pinales </t>
  </si>
  <si>
    <t>Daniela Lara Beltre</t>
  </si>
  <si>
    <t>Darlin Castro</t>
  </si>
  <si>
    <t xml:space="preserve">Dayra Elizabeth Samidis Canelo </t>
  </si>
  <si>
    <t xml:space="preserve">Deyanira Payano Baez 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</si>
  <si>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</si>
  <si>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</si>
  <si>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</si>
  <si>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</si>
  <si>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 xml:space="preserve">Fernando Silvia </t>
  </si>
  <si>
    <t xml:space="preserve">Fina Roche Reyes </t>
  </si>
  <si>
    <t xml:space="preserve">Francisco Lopez Seballos </t>
  </si>
  <si>
    <t xml:space="preserve">Frankely Castro Castillo </t>
  </si>
  <si>
    <t>Griselda Fajardo Martinez</t>
  </si>
  <si>
    <t>Obrero (a)</t>
  </si>
  <si>
    <t xml:space="preserve">Johanna Clarissa Jimenez Peña </t>
  </si>
  <si>
    <t xml:space="preserve">Jose Antonio Dominguez Plasencia </t>
  </si>
  <si>
    <t>Jardinero</t>
  </si>
  <si>
    <t xml:space="preserve">Jose De Leon Sanchez </t>
  </si>
  <si>
    <t>Jose Miguel Guerrero</t>
  </si>
  <si>
    <t xml:space="preserve">Juliana Hernandez Perez De Sanchez </t>
  </si>
  <si>
    <t xml:space="preserve">Julio Chalas Lara </t>
  </si>
  <si>
    <t xml:space="preserve">Leonardo Caminero Vargas </t>
  </si>
  <si>
    <t xml:space="preserve">Lidia De La Rosa </t>
  </si>
  <si>
    <t xml:space="preserve">Lorent Pion Báez </t>
  </si>
  <si>
    <t xml:space="preserve">Madelin Corcino </t>
  </si>
  <si>
    <t xml:space="preserve">Madresita Jiménez Rosario </t>
  </si>
  <si>
    <t xml:space="preserve">Marilin Gonzalez Díaz </t>
  </si>
  <si>
    <t xml:space="preserve">Mary Leidis Reyes De la Cruz </t>
  </si>
  <si>
    <t xml:space="preserve">Mayelin Rodríguez Calzado </t>
  </si>
  <si>
    <t xml:space="preserve">Nelis Arias Ramírez </t>
  </si>
  <si>
    <t xml:space="preserve">Neroliza Guzman Sanchez </t>
  </si>
  <si>
    <t>Noemi Feliz</t>
  </si>
  <si>
    <t xml:space="preserve">Pedro Jose Reyes Gutierrez </t>
  </si>
  <si>
    <t>Ramona Santana Degollado</t>
  </si>
  <si>
    <t>Rosa Alejandra Báez</t>
  </si>
  <si>
    <t>Santa Ninoska Rosario</t>
  </si>
  <si>
    <t xml:space="preserve">Santos German (Pilon) </t>
  </si>
  <si>
    <t xml:space="preserve">Saturnino Sanchez Rosario </t>
  </si>
  <si>
    <t>Sintia Carreras Familia</t>
  </si>
  <si>
    <t>Wilmer Miguel Guillen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</si>
  <si>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</si>
  <si>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</si>
  <si>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</si>
  <si>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</si>
  <si>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>Alba Nidia Ramirez Ramirez</t>
  </si>
  <si>
    <t>Angela Meliz</t>
  </si>
  <si>
    <t>Antonia Mercedes</t>
  </si>
  <si>
    <t>Armanda Segura</t>
  </si>
  <si>
    <t>Bernardo Sanchez Fortuna</t>
  </si>
  <si>
    <t>Dominga Hipolito Ceney</t>
  </si>
  <si>
    <t>Hector Meliton Tavares</t>
  </si>
  <si>
    <t>Jose Sosa Aquino</t>
  </si>
  <si>
    <t>Lucrecia Ferreras Rivas</t>
  </si>
  <si>
    <t xml:space="preserve">Maria De La Cruz Guerrero              </t>
  </si>
  <si>
    <t>Mariluz Mateo Cuevas</t>
  </si>
  <si>
    <t xml:space="preserve">Miguel Cedeño Corporan         </t>
  </si>
  <si>
    <t xml:space="preserve">Miguelito Matos Ramirez                                                      </t>
  </si>
  <si>
    <t>Narsiza Zorrilla Lorenzo</t>
  </si>
  <si>
    <t>Pedro Antonio Lora Paez</t>
  </si>
  <si>
    <t>Rafael Dolores Frias</t>
  </si>
  <si>
    <t>Ramon Chal Sanchez</t>
  </si>
  <si>
    <t>Capataz</t>
  </si>
  <si>
    <t>Ramon Rosario Nepomuceno</t>
  </si>
  <si>
    <t>Secundino Adames Morel</t>
  </si>
  <si>
    <t xml:space="preserve">Simeon Severino Heredia </t>
  </si>
  <si>
    <t>Hector Cabrera</t>
  </si>
  <si>
    <t xml:space="preserve">Marcelo Antonio Liberato Brito </t>
  </si>
  <si>
    <t xml:space="preserve">Division de Mantenimiento de las AVC </t>
  </si>
  <si>
    <t>Supervisor(a) General</t>
  </si>
  <si>
    <t>Juan Alvaro Gonzalez Liriano</t>
  </si>
  <si>
    <t xml:space="preserve">Eusebio Reyes                                                    </t>
  </si>
  <si>
    <t xml:space="preserve">Omar Alberto Acosta Medina                </t>
  </si>
  <si>
    <r>
      <t xml:space="preserve">Ramon Santos Disla Garcia      </t>
    </r>
    <r>
      <rPr>
        <b/>
        <sz val="11"/>
        <rFont val="Calibri"/>
        <family val="2"/>
        <scheme val="minor"/>
      </rPr>
      <t xml:space="preserve"> </t>
    </r>
  </si>
  <si>
    <t>Cruz Aquino</t>
  </si>
  <si>
    <t xml:space="preserve">Eleuterio Rosario Santana </t>
  </si>
  <si>
    <t>Franklin Napomuceno</t>
  </si>
  <si>
    <t xml:space="preserve">Gerardo Arias </t>
  </si>
  <si>
    <t xml:space="preserve">José Tomás García Clase </t>
  </si>
  <si>
    <t>Carlos Daniel Javier Tapia</t>
  </si>
  <si>
    <t>Manuel Evangelista Peña Pinales</t>
  </si>
  <si>
    <t xml:space="preserve">Nicolas Peña Garcia </t>
  </si>
  <si>
    <t xml:space="preserve">Rafael Sabino </t>
  </si>
  <si>
    <t xml:space="preserve">Johanny Pimentel Rosario </t>
  </si>
  <si>
    <t>Ayudante de Mécanica</t>
  </si>
  <si>
    <t xml:space="preserve">Juan Ramirez Ten </t>
  </si>
  <si>
    <t xml:space="preserve">Adolfo Araujo Evangelista   </t>
  </si>
  <si>
    <t>Angel Maria Romero Hernandez</t>
  </si>
  <si>
    <t xml:space="preserve">Antonio Amancio                                  </t>
  </si>
  <si>
    <t>Arquimedes Montero Montero</t>
  </si>
  <si>
    <t>Baldomero Castillo</t>
  </si>
  <si>
    <t>Baron Peguero</t>
  </si>
  <si>
    <t>Belardino Ramon</t>
  </si>
  <si>
    <t>Carlos Antolin Ramirez Y Peña</t>
  </si>
  <si>
    <t>Catalino Valdez Ponciano</t>
  </si>
  <si>
    <t>Cesar Augusto Sanchez</t>
  </si>
  <si>
    <t>Dolores De Jesus Peña Liriano</t>
  </si>
  <si>
    <t xml:space="preserve">Domingo Mañon                 </t>
  </si>
  <si>
    <t>Domingo Martinez Lara</t>
  </si>
  <si>
    <t>Edilio Rivera Aquino</t>
  </si>
  <si>
    <t>Eladio Bautista</t>
  </si>
  <si>
    <t xml:space="preserve">Espifanio Morel                                                 </t>
  </si>
  <si>
    <t xml:space="preserve">Estanislao Rosario Guillen                     </t>
  </si>
  <si>
    <t>Eugenio Elpidio Sirena Mirtil</t>
  </si>
  <si>
    <t>Fabio Jose Lara</t>
  </si>
  <si>
    <t>Fabio Lara Rincon</t>
  </si>
  <si>
    <t>Felipe Caminero</t>
  </si>
  <si>
    <t>Fernando Calzado Angulo</t>
  </si>
  <si>
    <t>Francisco Peña Morillo</t>
  </si>
  <si>
    <t>Francisco Sime</t>
  </si>
  <si>
    <t>Gabino Peralta</t>
  </si>
  <si>
    <t>Genaro Santana</t>
  </si>
  <si>
    <t>Gregorio Veras Fernandez</t>
  </si>
  <si>
    <t>Hector Berroa Martinez</t>
  </si>
  <si>
    <t>Ingenio Del Carmen</t>
  </si>
  <si>
    <t>Jose De Jesus Reyes Batista</t>
  </si>
  <si>
    <t xml:space="preserve">Jose Del Carmen Perez Santana         </t>
  </si>
  <si>
    <t>Jose Flores Laureano</t>
  </si>
  <si>
    <t>Juan De Paula Berroa</t>
  </si>
  <si>
    <t>Juan Luis Barett</t>
  </si>
  <si>
    <t>Juan Maria Martinez</t>
  </si>
  <si>
    <t>Juan Salas</t>
  </si>
  <si>
    <t>Julio Cesar Patricio</t>
  </si>
  <si>
    <t>Julio De Jesus Calzado Angulo</t>
  </si>
  <si>
    <t>Justo Graciano Vinicio</t>
  </si>
  <si>
    <t>Lazaro De La Cruz</t>
  </si>
  <si>
    <t>Leonardo Patricio</t>
  </si>
  <si>
    <t>Lorenzo Jimenez Vargas</t>
  </si>
  <si>
    <t xml:space="preserve">Luis Contrera Y Aquino        </t>
  </si>
  <si>
    <t>Luis Nepomuceno Sanchez</t>
  </si>
  <si>
    <t>Manuel Brito Baez</t>
  </si>
  <si>
    <t>Manuel Encarnación</t>
  </si>
  <si>
    <t>Marco Esteban Lara Rincon</t>
  </si>
  <si>
    <t xml:space="preserve">Maria Marta Meran              </t>
  </si>
  <si>
    <t>Martin Piadoso</t>
  </si>
  <si>
    <t>Mateo Morillo Meli</t>
  </si>
  <si>
    <t>Miguel Ruiz</t>
  </si>
  <si>
    <t>Narsiso Ortiz</t>
  </si>
  <si>
    <t>Odaly Matos</t>
  </si>
  <si>
    <t>Otilio Bautista</t>
  </si>
  <si>
    <t>Pablo Salas</t>
  </si>
  <si>
    <t>Pascual Santos</t>
  </si>
  <si>
    <t>Placido Sujilio</t>
  </si>
  <si>
    <t>Rafael Bienvenido Cabrera Feliz</t>
  </si>
  <si>
    <t>Rafael Donald Castillo</t>
  </si>
  <si>
    <t>Rafael Lora Reyes</t>
  </si>
  <si>
    <r>
      <t xml:space="preserve">Ramon Moises Oguisten          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                 </t>
    </r>
  </si>
  <si>
    <t>Ricardo Mendez</t>
  </si>
  <si>
    <t xml:space="preserve">Salvador  Peña                                                   </t>
  </si>
  <si>
    <t xml:space="preserve">Santana Ferreras                 </t>
  </si>
  <si>
    <t>Santiago De Oleo</t>
  </si>
  <si>
    <t>Santo Amador Rosario</t>
  </si>
  <si>
    <t>Secundino Moreno</t>
  </si>
  <si>
    <t>Simon Antonio De Jesus</t>
  </si>
  <si>
    <t>Victor Antonio Cruz Jimenez</t>
  </si>
  <si>
    <t>Victor Bido</t>
  </si>
  <si>
    <t>Victor Manuel Lopez Nuñez</t>
  </si>
  <si>
    <t>Yoanna Ibelisse Perdomo</t>
  </si>
  <si>
    <t>Ysidro Conce Martinez</t>
  </si>
  <si>
    <t xml:space="preserve">Alberto Payano </t>
  </si>
  <si>
    <t xml:space="preserve">Alejandro Duque Batista </t>
  </si>
  <si>
    <t xml:space="preserve">Bacilio Guzman Reyes </t>
  </si>
  <si>
    <t xml:space="preserve">Claudio  sanchez Rosario </t>
  </si>
  <si>
    <t>Cirilo Morillo Vicente</t>
  </si>
  <si>
    <t xml:space="preserve">Elupino Liria de Jesús </t>
  </si>
  <si>
    <t xml:space="preserve">Erick Damián José Castro </t>
  </si>
  <si>
    <t xml:space="preserve">Erixon Miguel De La Cruz de Jesús </t>
  </si>
  <si>
    <t xml:space="preserve">Evelices Altagracia Díaz De Garcia </t>
  </si>
  <si>
    <t xml:space="preserve">Fausto De Jesus Nepomuceno </t>
  </si>
  <si>
    <t xml:space="preserve">Gil Amparo Nepomuceno </t>
  </si>
  <si>
    <t>Hector Segura Cristo</t>
  </si>
  <si>
    <t>José Alberto Heredia Nepomuceno</t>
  </si>
  <si>
    <t>Jose Altagracia Perez López</t>
  </si>
  <si>
    <t xml:space="preserve">Jose Antonio Santos </t>
  </si>
  <si>
    <t xml:space="preserve">José Luis Guzmán Guance </t>
  </si>
  <si>
    <t xml:space="preserve">Jose Miguel Elias Elias </t>
  </si>
  <si>
    <t xml:space="preserve">Jose Miguel Garcia Cruz </t>
  </si>
  <si>
    <t xml:space="preserve">Julio Arias Diaz </t>
  </si>
  <si>
    <t xml:space="preserve">Lorenzo Medina Florian </t>
  </si>
  <si>
    <t xml:space="preserve">Maximo Encarnacion Montero </t>
  </si>
  <si>
    <t xml:space="preserve">Miguel Ant. Zabala Barrera </t>
  </si>
  <si>
    <t xml:space="preserve">Miguel Feliz Matos </t>
  </si>
  <si>
    <t xml:space="preserve">Orlando Santana </t>
  </si>
  <si>
    <t xml:space="preserve">Pedro Jose Sosa Bautista </t>
  </si>
  <si>
    <t xml:space="preserve">Pedro Uben </t>
  </si>
  <si>
    <t>Rafael Diaz</t>
  </si>
  <si>
    <t>Ramon Emilio Torres Prensa</t>
  </si>
  <si>
    <t>Ramon Paniagua</t>
  </si>
  <si>
    <t xml:space="preserve">Reynaldo Antonio Pol Garcia </t>
  </si>
  <si>
    <t>Richard Montero Montero</t>
  </si>
  <si>
    <t xml:space="preserve">Ronny Ovalles De La Cruz </t>
  </si>
  <si>
    <t xml:space="preserve">Salustiano Fajardo Moreno </t>
  </si>
  <si>
    <t xml:space="preserve">Walkiria Jeanette De La Cruz De Jesús </t>
  </si>
  <si>
    <t xml:space="preserve">Wastenio Evangelista Martinez D/L Santos </t>
  </si>
  <si>
    <t xml:space="preserve">Yesenia Sanchez Ramos </t>
  </si>
  <si>
    <t>Alberto Jose Reinoso Hernandez</t>
  </si>
  <si>
    <t xml:space="preserve">División de Mantenimiento de las AVC /Regional Norte </t>
  </si>
  <si>
    <t xml:space="preserve">Andres Francisco Flores                  </t>
  </si>
  <si>
    <t>Armando De Jesus De Jesus</t>
  </si>
  <si>
    <t xml:space="preserve">Carlos De Jesus Morel                 </t>
  </si>
  <si>
    <t>Domingo Antonio Mendoza</t>
  </si>
  <si>
    <t xml:space="preserve">Felix Reyes                             </t>
  </si>
  <si>
    <t xml:space="preserve">Gregorio Antonio Polanco Santiago       </t>
  </si>
  <si>
    <t>Hector Rafael Guzman Dominguez</t>
  </si>
  <si>
    <t xml:space="preserve">Pascual Estrella Estrella                    </t>
  </si>
  <si>
    <t>Primitivo Henriquez</t>
  </si>
  <si>
    <t xml:space="preserve">Rafael Antonio Felipe                        </t>
  </si>
  <si>
    <t xml:space="preserve">Rafael Antonio Mercado Almonte     </t>
  </si>
  <si>
    <t>Rafael Tejada Tejada</t>
  </si>
  <si>
    <t>Inspector</t>
  </si>
  <si>
    <t xml:space="preserve">Rufino Almonte Hernandez                  </t>
  </si>
  <si>
    <t xml:space="preserve">Victor Antonio Sanavia Gomez      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</si>
  <si>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</si>
  <si>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</si>
  <si>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</si>
  <si>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</si>
  <si>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>González Montes De Ocoa Bautista</t>
  </si>
  <si>
    <t>División de Mantenimiento de las AVC /Boca Chica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</si>
  <si>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</si>
  <si>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</si>
  <si>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</si>
  <si>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</si>
  <si>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</si>
  <si>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</si>
  <si>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</si>
  <si>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</si>
  <si>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</si>
  <si>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</si>
  <si>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</si>
  <si>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 xml:space="preserve">Kendris Salvador OrtÍz </t>
  </si>
  <si>
    <t>Marcelino Ortíz Rivera</t>
  </si>
  <si>
    <t xml:space="preserve">Pedro Berroa Rosario 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</si>
  <si>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</si>
  <si>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</si>
  <si>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</si>
  <si>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</si>
  <si>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</si>
  <si>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</si>
  <si>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</si>
  <si>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</si>
  <si>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</si>
  <si>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>Adolfo Alejandro Morel Ortiz</t>
  </si>
  <si>
    <t xml:space="preserve">Oficinas Provinciales / La Romana </t>
  </si>
  <si>
    <t>José Manuel Villar Reyes</t>
  </si>
  <si>
    <t>Juan Víctor Guzmán Pérez</t>
  </si>
  <si>
    <t>Juana Lantigua</t>
  </si>
  <si>
    <t>Luis Cristino Colome Jiménez</t>
  </si>
  <si>
    <t>Pelagio Fredesvindo Nina</t>
  </si>
  <si>
    <t>Roberto Michel</t>
  </si>
  <si>
    <t>Víctor Manuel Agesta Morel</t>
  </si>
  <si>
    <t xml:space="preserve">Adonis Michell Vargas </t>
  </si>
  <si>
    <t>Oficinas Provinciales / Santiago</t>
  </si>
  <si>
    <t>Angel Francisco Morel Hernandez</t>
  </si>
  <si>
    <t>Basilio Rodriguez Marte</t>
  </si>
  <si>
    <t>Beltran Antonio Mercado</t>
  </si>
  <si>
    <t>Benito Antonio Rodriguez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</si>
  <si>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</si>
  <si>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</si>
  <si>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</si>
  <si>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</si>
  <si>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</si>
  <si>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</si>
  <si>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</si>
  <si>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</si>
  <si>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</si>
  <si>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</si>
  <si>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</si>
  <si>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</si>
  <si>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</si>
  <si>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</si>
  <si>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</si>
  <si>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</si>
  <si>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</si>
  <si>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Agustin Lantigua Vazquez</t>
  </si>
  <si>
    <t xml:space="preserve">Oficinas Provinciales / Puerto Plata </t>
  </si>
  <si>
    <t xml:space="preserve">Alfredo Bienvenido Sena Mendez </t>
  </si>
  <si>
    <t>Alfredo Polanco Gonzalez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</si>
  <si>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</si>
  <si>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</si>
  <si>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</si>
  <si>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</si>
  <si>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</si>
  <si>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>Eugenio Leopoldo Diaz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</si>
  <si>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</si>
  <si>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</si>
  <si>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</si>
  <si>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</si>
  <si>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</si>
  <si>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</si>
  <si>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</si>
  <si>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</si>
  <si>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</si>
  <si>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Jose Luis Diaz Santana</t>
  </si>
  <si>
    <t xml:space="preserve">Oficinas Provinciales / La Vega </t>
  </si>
  <si>
    <t>Supervisor(a) De Brigada</t>
  </si>
  <si>
    <t>Julio Cesar Mejia De La Cruz</t>
  </si>
  <si>
    <t xml:space="preserve">Manuel Elpidio Dominguez </t>
  </si>
  <si>
    <t>Marcelino Antonio Mendoza Cruz</t>
  </si>
  <si>
    <t>Evelin Altagracia Diaz Marmolejo</t>
  </si>
  <si>
    <t>Alberto Contreras Rodríguez</t>
  </si>
  <si>
    <t>Andersson Jose Diaz Díaz</t>
  </si>
  <si>
    <t>Argenis Roell Nuñez Cardenas</t>
  </si>
  <si>
    <t>Cristino Diaz Rosa</t>
  </si>
  <si>
    <t>Erinson Gabriel Castillo Rodríguez</t>
  </si>
  <si>
    <t>Isabel Rosario</t>
  </si>
  <si>
    <t>Jenny Solano Reyes</t>
  </si>
  <si>
    <t>Jose Cirilo Marmolejos Marmolejos</t>
  </si>
  <si>
    <t>Jose De La Cruz Alejo</t>
  </si>
  <si>
    <t xml:space="preserve">Jerison José Díaz Frías </t>
  </si>
  <si>
    <t>Yohenel Antonio Núñez</t>
  </si>
  <si>
    <t>Pascual Ventura Alvarez</t>
  </si>
  <si>
    <t>Rafael Mendoza Reinoso</t>
  </si>
  <si>
    <t>Robert Rafael Garcia Ayala</t>
  </si>
  <si>
    <t>Roberto Vargas Orama</t>
  </si>
  <si>
    <t>Domingo German Chester Jimenez</t>
  </si>
  <si>
    <t>Oficinas Provinciales / Salcedo</t>
  </si>
  <si>
    <t>Ana Josefa Taveras Acosta</t>
  </si>
  <si>
    <t>Anthony Valerio Mercedes Eduardo</t>
  </si>
  <si>
    <t xml:space="preserve">Felix Ramon Mercado </t>
  </si>
  <si>
    <t>Francis Antonio Vásquez Polanco</t>
  </si>
  <si>
    <t xml:space="preserve">Juan Pablo More Maria </t>
  </si>
  <si>
    <t>María Mercedes de la Cruz Castillo</t>
  </si>
  <si>
    <t>Willy Enmanuel Santos Tejada</t>
  </si>
  <si>
    <t>Milbio Abel Antonio Ureña De Jesús</t>
  </si>
  <si>
    <t xml:space="preserve">Oficinas Provinciales / Villa Tapia </t>
  </si>
  <si>
    <t>Carlista Del Carmen Arnaud Arnaud</t>
  </si>
  <si>
    <t>Jose Joaquin Disla</t>
  </si>
  <si>
    <t>Kelvin Antonio Guzman Acosta</t>
  </si>
  <si>
    <t>Modesto Jose Paulino Rojas</t>
  </si>
  <si>
    <t xml:space="preserve">Jhoce Rafael Jimenez Almonte </t>
  </si>
  <si>
    <t xml:space="preserve">Leudys Vianel Salcedo Lizardo </t>
  </si>
  <si>
    <t>Maura Catalina Carela Sanchez</t>
  </si>
  <si>
    <t>Rafael Antonio Marrero Garcia</t>
  </si>
  <si>
    <t>Ricardo Emilio Reynoso Frias</t>
  </si>
  <si>
    <t xml:space="preserve">Starling Ferreira Caceres </t>
  </si>
  <si>
    <t>Braulio Antonio De Jesús Núñez</t>
  </si>
  <si>
    <t xml:space="preserve">Oficinas Provinciales / San Francisco de Macoris </t>
  </si>
  <si>
    <t>Diosmery Dalla Monegro</t>
  </si>
  <si>
    <t>José Heriberto Abreu Cruz</t>
  </si>
  <si>
    <t>Rafael Paula Ramírez</t>
  </si>
  <si>
    <t>Tomás Hernández Gómez</t>
  </si>
  <si>
    <t>Vicente Colón Alberto</t>
  </si>
  <si>
    <t>Cecilio Bautista</t>
  </si>
  <si>
    <t xml:space="preserve">Oficinas Provinciales / Samana  </t>
  </si>
  <si>
    <t>Supervisor (A) de Brigada</t>
  </si>
  <si>
    <t xml:space="preserve">Cristina Pérez Hernández </t>
  </si>
  <si>
    <t xml:space="preserve">Agustín Germán </t>
  </si>
  <si>
    <t xml:space="preserve">Carlos De La Cruz Hernande </t>
  </si>
  <si>
    <t xml:space="preserve">Cayetano Antonio Pérez </t>
  </si>
  <si>
    <t xml:space="preserve">Corazón Jiménez Severino  </t>
  </si>
  <si>
    <t xml:space="preserve">Lino Drullard </t>
  </si>
  <si>
    <t xml:space="preserve">Mariela Alcántara Andujar </t>
  </si>
  <si>
    <t xml:space="preserve">Ramy de Jesús Encarnación </t>
  </si>
  <si>
    <t>TOTAL DE EMPLEADOS (692)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</si>
  <si>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</si>
  <si>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</si>
  <si>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</si>
  <si>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</si>
  <si>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</si>
  <si>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(5*) Tope del seguro salud $134,820.00</t>
  </si>
  <si>
    <t>NOMINA FIJA CORRESPONDIENTE AL MES DE AGOSTO 2021.</t>
  </si>
  <si>
    <t xml:space="preserve">   Riesgos Laborales  (1.3%) (2`)</t>
  </si>
  <si>
    <t>NOMINA CONTRATADOS CORRESPONDIENTE AL MES DE AGOSTO 2021</t>
  </si>
  <si>
    <t>Riesgos Laborales</t>
  </si>
  <si>
    <t>INICIO</t>
  </si>
  <si>
    <t>FINAL</t>
  </si>
  <si>
    <r>
      <t xml:space="preserve">   </t>
    </r>
    <r>
      <rPr>
        <b/>
        <sz val="12"/>
        <color theme="1"/>
        <rFont val="Calibri"/>
        <family val="2"/>
        <scheme val="minor"/>
      </rPr>
      <t>(1.3%) (2`)</t>
    </r>
  </si>
  <si>
    <t>Julio Andrés Gerónimo Pujols</t>
  </si>
  <si>
    <t>DEPARTAMENTO DE COMUNICACIONES</t>
  </si>
  <si>
    <t>Técnico de Red y Telecomunicaciones</t>
  </si>
  <si>
    <t>CONTRATADO</t>
  </si>
  <si>
    <t>Mahel De León Cotes</t>
  </si>
  <si>
    <t>DIVISIÓN DE TEC. DE LA INF. Y COM.</t>
  </si>
  <si>
    <t>Enc. Div. de Tecnología de la Inf. y Com</t>
  </si>
  <si>
    <t>Rosanny Elizabeth Arias Castillo</t>
  </si>
  <si>
    <t>RESPONSABLE DE ACCESO A LA INFORMACIÓN</t>
  </si>
  <si>
    <t xml:space="preserve">Responsable De Acceso A La Informacion </t>
  </si>
  <si>
    <t>Graylis Arabellys Colón Eucebio</t>
  </si>
  <si>
    <t>DIVISION DE PLANIFICACION Y DESARROLLO</t>
  </si>
  <si>
    <t>Analista de Planificación de Desarrollo</t>
  </si>
  <si>
    <t>Anny Lisbet Reynoso De Martínez</t>
  </si>
  <si>
    <t>DEPARTAMENTO DE RRHH</t>
  </si>
  <si>
    <t xml:space="preserve">Deidamia Amalia Antigua Pichardo </t>
  </si>
  <si>
    <t>DIVISIÓN REGISTRO CONTROL Y NÓMINA</t>
  </si>
  <si>
    <t>Enc. División de Registro y Control de Nómina</t>
  </si>
  <si>
    <t xml:space="preserve">Merary Peniel Ozuna Almonte </t>
  </si>
  <si>
    <t>Analista de Recursos Humanos</t>
  </si>
  <si>
    <t xml:space="preserve">Betzabeth Roxanna Sosa Santana  </t>
  </si>
  <si>
    <t xml:space="preserve">DIVISIÓN MÉDICA/ PSICOLOGIA </t>
  </si>
  <si>
    <t xml:space="preserve">Psicologa </t>
  </si>
  <si>
    <t>Luis Enrique Mateo Nova</t>
  </si>
  <si>
    <t>DEPARTAMENTO TÉCNICO</t>
  </si>
  <si>
    <t>Enc. Dpto. Técnico</t>
  </si>
  <si>
    <t>Ana Mercedes Muñoz Robinson</t>
  </si>
  <si>
    <t>DPTO. ADM Y FINANCIERO</t>
  </si>
  <si>
    <t>Técnico de Recursos Humanos</t>
  </si>
  <si>
    <t xml:space="preserve">Yonailyn Pérez Váldez </t>
  </si>
  <si>
    <t>DIVISIÓN DE CONTABILIDAD</t>
  </si>
  <si>
    <t>Técnico De Contabilidad</t>
  </si>
  <si>
    <t xml:space="preserve">Yureidy Díaz Adames </t>
  </si>
  <si>
    <t xml:space="preserve">Juan Vladimir Perez Cortorreal </t>
  </si>
  <si>
    <t>DIVISIÓN DE SERVICIOS GENERALES</t>
  </si>
  <si>
    <t>Ingeniero</t>
  </si>
  <si>
    <t xml:space="preserve">Hipólito Reyes Santos </t>
  </si>
  <si>
    <t>SECCIÓN DE TRANSPORTACIÓN</t>
  </si>
  <si>
    <t xml:space="preserve">Enc. Sección De Transportación </t>
  </si>
  <si>
    <t>Kelin Cespedes Segura</t>
  </si>
  <si>
    <t>OFICINAS REGIONAL</t>
  </si>
  <si>
    <t>Enc. División Regional Sur</t>
  </si>
  <si>
    <t>Yunise Yokasta Huggins Trinidad</t>
  </si>
  <si>
    <t>OFICINAS PROVINCIALES / LA ROMANA</t>
  </si>
  <si>
    <t>Enc. Oficina Provicial la Romana</t>
  </si>
  <si>
    <t>José Manuel Castillo</t>
  </si>
  <si>
    <t xml:space="preserve">OFICINAS PROVINCIALES / SAMANA  </t>
  </si>
  <si>
    <t>Enc. Regional Nordeste</t>
  </si>
  <si>
    <t>Pablo Perez</t>
  </si>
  <si>
    <t xml:space="preserve">OFICINAS PROVINCIALES /  SANTIAGO </t>
  </si>
  <si>
    <t>Encargado División Regional Norte</t>
  </si>
  <si>
    <t>TOTAL DE EMPLEADOS (18)</t>
  </si>
  <si>
    <t>NOMINA SEGURIDAD MILITAR  CORRESPONDIENTE AL MES DE AGOSTO 2021</t>
  </si>
  <si>
    <t xml:space="preserve">Empleado (2.87%)  </t>
  </si>
  <si>
    <t>Genero</t>
  </si>
  <si>
    <t xml:space="preserve">Cesar Morillo Morillo </t>
  </si>
  <si>
    <t>SEGURIDAD MILITAR</t>
  </si>
  <si>
    <t>Seguridad Militar</t>
  </si>
  <si>
    <t xml:space="preserve">Militar </t>
  </si>
  <si>
    <t>2.1.2.2.05</t>
  </si>
  <si>
    <t xml:space="preserve">Daniel Fabian Fabian </t>
  </si>
  <si>
    <t xml:space="preserve">Frankely Rojas Castro </t>
  </si>
  <si>
    <t xml:space="preserve">Jorge Luis Cuevas Liranzo </t>
  </si>
  <si>
    <t xml:space="preserve">Manuel Eusebio De La Rosa </t>
  </si>
  <si>
    <t xml:space="preserve">Seguridad </t>
  </si>
  <si>
    <t xml:space="preserve">Ramon Concepcion Toribio Lopez </t>
  </si>
  <si>
    <t>Enc. De La Sección De Seguridad</t>
  </si>
  <si>
    <t xml:space="preserve">Ramon Hernandez Bisen </t>
  </si>
  <si>
    <t xml:space="preserve">Reynaldo Ramirez De Los Santos </t>
  </si>
  <si>
    <t xml:space="preserve">Roberto Hernandez Bisen </t>
  </si>
  <si>
    <t>TOTAL DE EMPLEADOS (9)</t>
  </si>
  <si>
    <t xml:space="preserve">Empleado (2.87%)   </t>
  </si>
  <si>
    <t xml:space="preserve">División Registro Control y Nómina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</si>
</sst>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-* #,##0.00\ _€_-;\-* #,##0.00\ _€_-;_-* &quot;-&quot;??\ _€_-;_-@_-"/>
    <numFmt numFmtId="165" formatCode="&quot;$&quot;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Andalus"/>
      <family val="1"/>
    </font>
    <font>
      <sz val="13"/>
      <color theme="1"/>
      <name val="Andalus"/>
      <family val="1"/>
    </font>
    <font>
      <sz val="13"/>
      <name val="Andalus"/>
      <family val="1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name val="Andalus"/>
      <family val="1"/>
    </font>
    <font>
      <sz val="10"/>
      <color theme="1"/>
      <name val="Andalus"/>
      <family val="1"/>
    </font>
    <font>
      <sz val="10"/>
      <name val="Andalus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1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/>
    <xf numFmtId="0" fontId="3" fillId="2" borderId="0" xfId="0" applyNumberFormat="1" applyFont="1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0" fontId="4" fillId="2" borderId="0" xfId="0" applyNumberFormat="1" applyFont="1" applyFill="1"/>
    <xf numFmtId="0" fontId="5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/>
    <xf numFmtId="0" fontId="0" fillId="2" borderId="12" xfId="0" applyFont="1" applyFill="1" applyBorder="1" applyAlignment="1"/>
    <xf numFmtId="0" fontId="0" fillId="2" borderId="12" xfId="0" applyFont="1" applyFill="1" applyBorder="1" applyAlignment="1">
      <alignment horizontal="center"/>
    </xf>
    <xf numFmtId="164" fontId="0" fillId="2" borderId="12" xfId="2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/>
    </xf>
    <xf numFmtId="4" fontId="10" fillId="2" borderId="12" xfId="0" applyNumberFormat="1" applyFont="1" applyFill="1" applyBorder="1" applyAlignment="1">
      <alignment horizontal="center" vertical="center"/>
    </xf>
    <xf numFmtId="164" fontId="10" fillId="2" borderId="12" xfId="2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/>
    <xf numFmtId="0" fontId="12" fillId="2" borderId="12" xfId="0" applyNumberFormat="1" applyFont="1" applyFill="1" applyBorder="1" applyAlignment="1">
      <alignment horizontal="left"/>
    </xf>
    <xf numFmtId="0" fontId="7" fillId="2" borderId="0" xfId="0" applyFont="1" applyFill="1" applyAlignment="1"/>
    <xf numFmtId="0" fontId="0" fillId="2" borderId="12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2" fillId="2" borderId="12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2" fillId="2" borderId="7" xfId="0" applyFont="1" applyFill="1" applyBorder="1"/>
    <xf numFmtId="0" fontId="0" fillId="2" borderId="0" xfId="0" applyFill="1" applyAlignment="1"/>
    <xf numFmtId="4" fontId="2" fillId="2" borderId="14" xfId="0" applyNumberFormat="1" applyFont="1" applyFill="1" applyBorder="1" applyAlignment="1">
      <alignment horizont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2" xfId="0" applyNumberForma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8" fillId="2" borderId="15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/>
    </xf>
    <xf numFmtId="4" fontId="0" fillId="3" borderId="12" xfId="1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/>
    <xf numFmtId="0" fontId="19" fillId="2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/>
    </xf>
    <xf numFmtId="0" fontId="20" fillId="2" borderId="17" xfId="0" applyFont="1" applyFill="1" applyBorder="1" applyAlignment="1"/>
    <xf numFmtId="0" fontId="7" fillId="2" borderId="17" xfId="0" applyFont="1" applyFill="1" applyBorder="1" applyAlignment="1"/>
    <xf numFmtId="0" fontId="20" fillId="2" borderId="18" xfId="0" applyNumberFormat="1" applyFont="1" applyFill="1" applyBorder="1" applyAlignment="1"/>
    <xf numFmtId="0" fontId="7" fillId="2" borderId="12" xfId="0" applyFont="1" applyFill="1" applyBorder="1"/>
    <xf numFmtId="14" fontId="7" fillId="2" borderId="12" xfId="0" applyNumberFormat="1" applyFont="1" applyFill="1" applyBorder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21" fillId="2" borderId="4" xfId="2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7" fillId="2" borderId="12" xfId="2" applyNumberFormat="1" applyFont="1" applyFill="1" applyBorder="1" applyAlignment="1">
      <alignment horizontal="center"/>
    </xf>
    <xf numFmtId="4" fontId="21" fillId="2" borderId="12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0" fillId="2" borderId="20" xfId="0" applyFont="1" applyFill="1" applyBorder="1" applyAlignment="1"/>
    <xf numFmtId="0" fontId="7" fillId="2" borderId="20" xfId="0" applyNumberFormat="1" applyFont="1" applyFill="1" applyBorder="1" applyAlignment="1">
      <alignment horizontal="left"/>
    </xf>
    <xf numFmtId="4" fontId="7" fillId="2" borderId="21" xfId="1" applyNumberFormat="1" applyFont="1" applyFill="1" applyBorder="1" applyAlignment="1">
      <alignment horizontal="center"/>
    </xf>
    <xf numFmtId="4" fontId="21" fillId="2" borderId="4" xfId="1" applyNumberFormat="1" applyFont="1" applyFill="1" applyBorder="1" applyAlignment="1">
      <alignment horizontal="center"/>
    </xf>
    <xf numFmtId="4" fontId="7" fillId="2" borderId="12" xfId="1" applyNumberFormat="1" applyFont="1" applyFill="1" applyBorder="1" applyAlignment="1">
      <alignment horizontal="center"/>
    </xf>
    <xf numFmtId="4" fontId="7" fillId="2" borderId="6" xfId="1" applyNumberFormat="1" applyFont="1" applyFill="1" applyBorder="1" applyAlignment="1">
      <alignment horizontal="center"/>
    </xf>
    <xf numFmtId="4" fontId="21" fillId="2" borderId="12" xfId="1" applyNumberFormat="1" applyFont="1" applyFill="1" applyBorder="1" applyAlignment="1">
      <alignment horizontal="center"/>
    </xf>
    <xf numFmtId="4" fontId="7" fillId="2" borderId="4" xfId="1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7" fillId="2" borderId="17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horizontal="left"/>
    </xf>
    <xf numFmtId="14" fontId="17" fillId="2" borderId="12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4" fontId="7" fillId="2" borderId="4" xfId="2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/>
    </xf>
    <xf numFmtId="0" fontId="20" fillId="2" borderId="17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horizontal="left" wrapText="1"/>
    </xf>
    <xf numFmtId="0" fontId="20" fillId="2" borderId="17" xfId="0" applyFont="1" applyFill="1" applyBorder="1" applyAlignment="1">
      <alignment horizontal="center"/>
    </xf>
    <xf numFmtId="0" fontId="7" fillId="2" borderId="22" xfId="0" applyFont="1" applyFill="1" applyBorder="1" applyAlignment="1"/>
    <xf numFmtId="0" fontId="7" fillId="2" borderId="17" xfId="0" applyNumberFormat="1" applyFont="1" applyFill="1" applyBorder="1" applyAlignment="1">
      <alignment horizontal="left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12" xfId="2" applyNumberFormat="1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20" fillId="2" borderId="17" xfId="0" applyNumberFormat="1" applyFont="1" applyFill="1" applyBorder="1" applyAlignment="1">
      <alignment horizontal="left"/>
    </xf>
    <xf numFmtId="0" fontId="20" fillId="0" borderId="17" xfId="0" applyFont="1" applyBorder="1" applyAlignment="1"/>
    <xf numFmtId="0" fontId="7" fillId="0" borderId="17" xfId="0" applyFont="1" applyBorder="1" applyAlignment="1"/>
    <xf numFmtId="0" fontId="7" fillId="0" borderId="17" xfId="0" applyNumberFormat="1" applyFont="1" applyBorder="1" applyAlignment="1">
      <alignment horizontal="left"/>
    </xf>
    <xf numFmtId="0" fontId="7" fillId="0" borderId="0" xfId="0" applyFont="1" applyAlignment="1"/>
    <xf numFmtId="0" fontId="20" fillId="3" borderId="17" xfId="0" applyFont="1" applyFill="1" applyBorder="1" applyAlignment="1"/>
    <xf numFmtId="0" fontId="20" fillId="3" borderId="17" xfId="0" applyNumberFormat="1" applyFont="1" applyFill="1" applyBorder="1" applyAlignment="1">
      <alignment horizontal="left"/>
    </xf>
    <xf numFmtId="4" fontId="21" fillId="3" borderId="18" xfId="1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2" borderId="17" xfId="0" applyNumberFormat="1" applyFont="1" applyFill="1" applyBorder="1" applyAlignment="1"/>
    <xf numFmtId="4" fontId="7" fillId="2" borderId="23" xfId="1" applyNumberFormat="1" applyFont="1" applyFill="1" applyBorder="1" applyAlignment="1">
      <alignment horizontal="center"/>
    </xf>
    <xf numFmtId="0" fontId="20" fillId="0" borderId="17" xfId="0" applyFont="1" applyBorder="1" applyAlignment="1">
      <alignment wrapText="1"/>
    </xf>
    <xf numFmtId="0" fontId="7" fillId="0" borderId="17" xfId="0" applyNumberFormat="1" applyFont="1" applyBorder="1" applyAlignment="1"/>
    <xf numFmtId="4" fontId="7" fillId="3" borderId="18" xfId="1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22" fillId="3" borderId="0" xfId="0" applyFont="1" applyFill="1" applyBorder="1" applyAlignment="1"/>
    <xf numFmtId="0" fontId="20" fillId="2" borderId="0" xfId="0" applyFont="1" applyFill="1" applyBorder="1" applyAlignment="1">
      <alignment wrapText="1"/>
    </xf>
    <xf numFmtId="0" fontId="20" fillId="3" borderId="0" xfId="0" applyNumberFormat="1" applyFont="1" applyFill="1" applyBorder="1" applyAlignment="1">
      <alignment horizontal="left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4" fontId="7" fillId="3" borderId="0" xfId="1" applyNumberFormat="1" applyFont="1" applyFill="1" applyBorder="1" applyAlignment="1">
      <alignment horizontal="center"/>
    </xf>
    <xf numFmtId="4" fontId="21" fillId="2" borderId="0" xfId="2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4" fontId="7" fillId="2" borderId="0" xfId="2" applyNumberFormat="1" applyFont="1" applyFill="1" applyBorder="1" applyAlignment="1">
      <alignment horizontal="center"/>
    </xf>
    <xf numFmtId="4" fontId="21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/>
    <xf numFmtId="0" fontId="7" fillId="3" borderId="0" xfId="0" applyFont="1" applyFill="1" applyBorder="1" applyAlignment="1"/>
    <xf numFmtId="44" fontId="7" fillId="2" borderId="0" xfId="1" applyFont="1" applyFill="1" applyBorder="1" applyAlignment="1">
      <alignment horizontal="center"/>
    </xf>
    <xf numFmtId="0" fontId="17" fillId="2" borderId="0" xfId="0" applyFont="1" applyFill="1"/>
    <xf numFmtId="0" fontId="17" fillId="2" borderId="0" xfId="0" applyNumberFormat="1" applyFont="1" applyFill="1"/>
    <xf numFmtId="4" fontId="23" fillId="2" borderId="14" xfId="0" applyNumberFormat="1" applyFont="1" applyFill="1" applyBorder="1" applyAlignment="1">
      <alignment horizontal="center"/>
    </xf>
    <xf numFmtId="4" fontId="23" fillId="2" borderId="14" xfId="0" applyNumberFormat="1" applyFont="1" applyFill="1" applyBorder="1"/>
    <xf numFmtId="0" fontId="24" fillId="2" borderId="0" xfId="0" applyFont="1" applyFill="1" applyAlignment="1">
      <alignment vertical="center"/>
    </xf>
    <xf numFmtId="0" fontId="25" fillId="0" borderId="0" xfId="0" applyFont="1" applyAlignment="1"/>
    <xf numFmtId="0" fontId="25" fillId="2" borderId="0" xfId="0" applyFont="1" applyFill="1" applyAlignment="1"/>
    <xf numFmtId="0" fontId="26" fillId="2" borderId="0" xfId="0" applyFont="1" applyFill="1" applyAlignment="1">
      <alignment vertical="center"/>
    </xf>
    <xf numFmtId="0" fontId="10" fillId="0" borderId="0" xfId="0" applyFont="1"/>
    <xf numFmtId="0" fontId="0" fillId="0" borderId="0" xfId="0" applyBorder="1"/>
    <xf numFmtId="0" fontId="0" fillId="2" borderId="0" xfId="0" applyFill="1" applyBorder="1" applyAlignment="1">
      <alignment horizontal="center"/>
    </xf>
    <xf numFmtId="0" fontId="27" fillId="0" borderId="0" xfId="0" applyFont="1"/>
    <xf numFmtId="0" fontId="27" fillId="0" borderId="0" xfId="0" applyFont="1" applyBorder="1"/>
    <xf numFmtId="0" fontId="28" fillId="2" borderId="0" xfId="0" applyFont="1" applyFill="1" applyBorder="1"/>
    <xf numFmtId="0" fontId="28" fillId="0" borderId="0" xfId="0" applyFont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7" fillId="2" borderId="0" xfId="0" applyFont="1" applyFill="1" applyBorder="1"/>
    <xf numFmtId="0" fontId="19" fillId="0" borderId="0" xfId="0" applyFont="1" applyAlignment="1"/>
    <xf numFmtId="0" fontId="23" fillId="0" borderId="0" xfId="0" applyFont="1" applyAlignment="1"/>
    <xf numFmtId="0" fontId="17" fillId="0" borderId="12" xfId="0" applyFont="1" applyBorder="1"/>
    <xf numFmtId="0" fontId="29" fillId="0" borderId="6" xfId="0" applyFont="1" applyBorder="1" applyAlignment="1"/>
    <xf numFmtId="0" fontId="17" fillId="0" borderId="17" xfId="0" applyFont="1" applyBorder="1" applyAlignment="1"/>
    <xf numFmtId="0" fontId="29" fillId="0" borderId="12" xfId="0" applyFont="1" applyBorder="1" applyAlignment="1">
      <alignment horizontal="left"/>
    </xf>
    <xf numFmtId="0" fontId="17" fillId="4" borderId="17" xfId="0" applyFont="1" applyFill="1" applyBorder="1" applyAlignment="1">
      <alignment horizontal="left"/>
    </xf>
    <xf numFmtId="44" fontId="17" fillId="0" borderId="18" xfId="1" applyFont="1" applyBorder="1" applyAlignment="1"/>
    <xf numFmtId="4" fontId="17" fillId="2" borderId="12" xfId="0" applyNumberFormat="1" applyFont="1" applyFill="1" applyBorder="1"/>
    <xf numFmtId="4" fontId="17" fillId="2" borderId="12" xfId="0" applyNumberFormat="1" applyFont="1" applyFill="1" applyBorder="1" applyAlignment="1">
      <alignment horizontal="center"/>
    </xf>
    <xf numFmtId="4" fontId="17" fillId="2" borderId="12" xfId="0" applyNumberFormat="1" applyFont="1" applyFill="1" applyBorder="1" applyAlignment="1">
      <alignment horizontal="right"/>
    </xf>
    <xf numFmtId="0" fontId="17" fillId="0" borderId="0" xfId="0" applyFont="1"/>
    <xf numFmtId="0" fontId="29" fillId="0" borderId="24" xfId="0" applyFont="1" applyBorder="1" applyAlignment="1"/>
    <xf numFmtId="165" fontId="29" fillId="0" borderId="25" xfId="0" applyNumberFormat="1" applyFont="1" applyBorder="1" applyAlignment="1">
      <alignment horizontal="left"/>
    </xf>
    <xf numFmtId="4" fontId="17" fillId="0" borderId="12" xfId="0" applyNumberFormat="1" applyFont="1" applyBorder="1"/>
    <xf numFmtId="4" fontId="17" fillId="0" borderId="12" xfId="0" applyNumberFormat="1" applyFont="1" applyBorder="1" applyAlignment="1">
      <alignment horizontal="right"/>
    </xf>
    <xf numFmtId="0" fontId="29" fillId="0" borderId="20" xfId="0" applyFont="1" applyBorder="1" applyAlignment="1"/>
    <xf numFmtId="0" fontId="29" fillId="0" borderId="17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44" fontId="23" fillId="0" borderId="26" xfId="0" applyNumberFormat="1" applyFont="1" applyBorder="1"/>
    <xf numFmtId="4" fontId="23" fillId="0" borderId="27" xfId="0" applyNumberFormat="1" applyFont="1" applyBorder="1"/>
    <xf numFmtId="0" fontId="30" fillId="0" borderId="0" xfId="0" applyFont="1" applyFill="1" applyBorder="1" applyAlignment="1"/>
    <xf numFmtId="4" fontId="17" fillId="0" borderId="0" xfId="0" applyNumberFormat="1" applyFo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4" fontId="8" fillId="2" borderId="1" xfId="0" applyNumberFormat="1" applyFont="1" applyFill="1" applyBorder="1" applyAlignment="1">
      <alignment horizontal="center" wrapText="1"/>
    </xf>
    <xf numFmtId="4" fontId="8" fillId="2" borderId="11" xfId="0" applyNumberFormat="1" applyFont="1" applyFill="1" applyBorder="1" applyAlignment="1">
      <alignment horizont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</cellXfs>
  <cellStyles count="3">
    <cellStyle name="Millares 2" xfId="2"/>
    <cellStyle name="Moneda" xfId="1" builtinId="4"/>
    <cellStyle name="Normal" xfId="0" builtinId="0"/>
  </cellStyles>
  <dxfs count="54">
    <dxf>
      <fill>
        <patternFill patternType="none"/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indexed="64"/>
        </left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  <alignment horizont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fgColor indexed="64"/>
          <bgColor theme="0"/>
        </patternFill>
      </fill>
      <border outline="0"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scheme val="none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none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Tecnología de la Inf.-style" pivot="0" count="2">
      <tableStyleElement type="firstRowStripe" dxfId="53"/>
      <tableStyleElement type="secondRowStripe" dxfId="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0</xdr:rowOff>
    </xdr:from>
    <xdr:to>
      <xdr:col>6</xdr:col>
      <xdr:colOff>161925</xdr:colOff>
      <xdr:row>7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6381750" y="0"/>
          <a:ext cx="4267200" cy="1466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104775</xdr:rowOff>
    </xdr:from>
    <xdr:to>
      <xdr:col>12</xdr:col>
      <xdr:colOff>800100</xdr:colOff>
      <xdr:row>9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13087350" y="104775"/>
          <a:ext cx="7591425" cy="1714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234950</xdr:colOff>
      <xdr:row>0</xdr:row>
      <xdr:rowOff>73025</xdr:rowOff>
    </xdr:from>
    <xdr:to>
      <xdr:col>10</xdr:col>
      <xdr:colOff>146050</xdr:colOff>
      <xdr:row>9</xdr:row>
      <xdr:rowOff>6350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7940675" y="73025"/>
          <a:ext cx="4806950" cy="1666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GECAC/Desktop/base%20de%20datos%20en%20proceso%20nomina%20portal%20nuev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área"/>
      <sheetName val="FIJO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1" name="Table_37217233" displayName="Table_37217233" ref="H18:V18" headerRowCount="0" headerRowDxfId="45" dataDxfId="44" totalsRowDxfId="43">
  <tableColumns count="15">
    <tableColumn id="2" name="Column2" dataDxfId="42" dataCellStyle="Moneda"/>
    <tableColumn id="1" name="Columna1" headerRowDxfId="41" dataDxfId="40" totalsRowDxfId="39" dataCellStyle="Moneda"/>
    <tableColumn id="3" name="Columna2" headerRowDxfId="38" dataDxfId="37" totalsRowDxfId="36" dataCellStyle="Moneda"/>
    <tableColumn id="4" name="Columna3" headerRowDxfId="35" dataDxfId="34" totalsRowDxfId="33" dataCellStyle="Moneda">
      <calculatedColumnFormula>H18*2.87%</calculatedColumnFormula>
    </tableColumn>
    <tableColumn id="5" name="Columna4" headerRowDxfId="32" dataDxfId="31" totalsRowDxfId="30" dataCellStyle="Moneda">
      <calculatedColumnFormula>H18*7.1%</calculatedColumnFormula>
    </tableColumn>
    <tableColumn id="6" name="Columna5" headerRowDxfId="29" dataDxfId="28" totalsRowDxfId="27" dataCellStyle="Moneda"/>
    <tableColumn id="7" name="Columna6" headerRowDxfId="26" dataDxfId="25" totalsRowDxfId="24" dataCellStyle="Moneda">
      <calculatedColumnFormula>H18*3.04%</calculatedColumnFormula>
    </tableColumn>
    <tableColumn id="8" name="Columna7" headerRowDxfId="23" dataDxfId="22" totalsRowDxfId="21" dataCellStyle="Moneda">
      <calculatedColumnFormula>H18*7.09%</calculatedColumnFormula>
    </tableColumn>
    <tableColumn id="9" name="Columna8" headerRowDxfId="20" dataDxfId="19" totalsRowDxfId="18" dataCellStyle="Moneda"/>
    <tableColumn id="10" name="Columna9" headerRowDxfId="17" dataDxfId="16" totalsRowDxfId="15" dataCellStyle="Moneda">
      <calculatedColumnFormula>K18+N18</calculatedColumnFormula>
    </tableColumn>
    <tableColumn id="11" name="Columna10" headerRowDxfId="14" dataDxfId="13" totalsRowDxfId="12" dataCellStyle="Moneda">
      <calculatedColumnFormula>J18+K18+N18+I18</calculatedColumnFormula>
    </tableColumn>
    <tableColumn id="12" name="Columna11" headerRowDxfId="11" dataDxfId="10" totalsRowDxfId="9" dataCellStyle="Moneda">
      <calculatedColumnFormula>L18+M18+O18</calculatedColumnFormula>
    </tableColumn>
    <tableColumn id="13" name="Columna12" headerRowDxfId="8" dataDxfId="7" totalsRowDxfId="6" dataCellStyle="Moneda">
      <calculatedColumnFormula>H18-R18</calculatedColumnFormula>
    </tableColumn>
    <tableColumn id="15" name="Columna14" headerRowDxfId="5" dataDxfId="4" totalsRowDxfId="3" dataCellStyle="Moneda"/>
    <tableColumn id="14" name="Columna13" headerRowDxfId="2" dataDxfId="1" dataCellStyle="Moneda"/>
  </tableColumns>
  <tableStyleInfo name="Tecnología de la Inf.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4"/>
  <sheetViews>
    <sheetView zoomScaleNormal="100" workbookViewId="0">
      <selection activeCell="C88" sqref="C88"/>
    </sheetView>
  </sheetViews>
  <sheetFormatPr baseColWidth="10" defaultColWidth="19.28515625" defaultRowHeight="15"/>
  <cols>
    <col min="1" max="1" width="6.28515625" style="5" customWidth="1"/>
    <col min="2" max="2" width="39.140625" style="1" customWidth="1"/>
    <col min="3" max="3" width="54.28515625" style="46" customWidth="1"/>
    <col min="4" max="4" width="33.28515625" style="1" customWidth="1"/>
    <col min="5" max="5" width="19" style="5" customWidth="1"/>
    <col min="6" max="6" width="19.28515625" style="7"/>
    <col min="7" max="7" width="13.7109375" style="55" customWidth="1"/>
    <col min="8" max="8" width="12.42578125" style="6" customWidth="1"/>
    <col min="9" max="9" width="16" style="6" customWidth="1"/>
    <col min="10" max="10" width="14.7109375" style="6" customWidth="1"/>
    <col min="11" max="11" width="12.5703125" style="7" customWidth="1"/>
    <col min="12" max="12" width="15" style="6" customWidth="1"/>
    <col min="13" max="13" width="16.140625" style="6" customWidth="1"/>
    <col min="14" max="14" width="12.7109375" style="7" customWidth="1"/>
    <col min="15" max="15" width="15.42578125" style="6" customWidth="1"/>
    <col min="16" max="16" width="16.5703125" style="6" customWidth="1"/>
    <col min="17" max="17" width="16.7109375" style="6" customWidth="1"/>
    <col min="18" max="18" width="19.28515625" style="6"/>
    <col min="19" max="19" width="13.28515625" style="5" customWidth="1"/>
    <col min="20" max="20" width="16.42578125" style="1" customWidth="1"/>
    <col min="21" max="16384" width="19.28515625" style="1"/>
  </cols>
  <sheetData>
    <row r="1" spans="1:20" ht="15.75">
      <c r="B1" s="2"/>
      <c r="C1" s="3"/>
      <c r="D1" s="4"/>
    </row>
    <row r="2" spans="1:20" ht="15.75">
      <c r="B2" s="2"/>
      <c r="C2" s="3"/>
      <c r="D2" s="4"/>
    </row>
    <row r="3" spans="1:20" ht="15.75">
      <c r="B3" s="2"/>
      <c r="C3" s="3"/>
      <c r="D3" s="4"/>
    </row>
    <row r="4" spans="1:20" ht="15.75">
      <c r="B4" s="2"/>
      <c r="C4" s="3"/>
      <c r="D4" s="4"/>
    </row>
    <row r="5" spans="1:20" ht="15.75">
      <c r="B5" s="2"/>
      <c r="C5" s="3"/>
      <c r="D5" s="4"/>
    </row>
    <row r="6" spans="1:20" ht="15.75">
      <c r="B6" s="2"/>
      <c r="C6" s="3"/>
      <c r="D6" s="4"/>
    </row>
    <row r="7" spans="1:20" ht="15.75">
      <c r="B7" s="2"/>
      <c r="C7" s="3"/>
      <c r="D7" s="4"/>
    </row>
    <row r="8" spans="1:20" ht="21">
      <c r="B8" s="2"/>
      <c r="C8" s="3"/>
      <c r="D8" s="8"/>
      <c r="E8" s="9" t="s">
        <v>882</v>
      </c>
      <c r="F8" s="63"/>
      <c r="H8" s="11"/>
      <c r="I8" s="11"/>
    </row>
    <row r="9" spans="1:20" ht="21">
      <c r="B9" s="2"/>
      <c r="C9" s="3"/>
      <c r="D9" s="12"/>
      <c r="E9" s="13"/>
      <c r="F9" s="10"/>
    </row>
    <row r="10" spans="1:20" ht="15.75">
      <c r="B10" s="2"/>
      <c r="C10" s="3"/>
      <c r="D10" s="4"/>
    </row>
    <row r="11" spans="1:20" s="18" customFormat="1" ht="18.75" customHeight="1">
      <c r="A11" s="14"/>
      <c r="B11" s="14"/>
      <c r="C11" s="15"/>
      <c r="D11" s="16"/>
      <c r="E11" s="14"/>
      <c r="F11" s="61"/>
      <c r="G11" s="193"/>
      <c r="H11" s="62"/>
      <c r="I11" s="195" t="s">
        <v>1</v>
      </c>
      <c r="J11" s="196"/>
      <c r="K11" s="199"/>
      <c r="L11" s="201" t="s">
        <v>2</v>
      </c>
      <c r="M11" s="202"/>
      <c r="N11" s="203"/>
      <c r="O11" s="17"/>
      <c r="P11" s="204" t="s">
        <v>3</v>
      </c>
      <c r="Q11" s="205"/>
      <c r="R11" s="205"/>
      <c r="S11" s="205"/>
      <c r="T11" s="206"/>
    </row>
    <row r="12" spans="1:20" s="18" customFormat="1" ht="33" customHeight="1">
      <c r="A12" s="19"/>
      <c r="B12" s="19"/>
      <c r="C12" s="20"/>
      <c r="D12" s="21"/>
      <c r="E12" s="19"/>
      <c r="F12" s="58"/>
      <c r="G12" s="194"/>
      <c r="H12" s="59"/>
      <c r="I12" s="197"/>
      <c r="J12" s="198"/>
      <c r="K12" s="200"/>
      <c r="L12" s="210" t="s">
        <v>4</v>
      </c>
      <c r="M12" s="211"/>
      <c r="N12" s="22" t="s">
        <v>5</v>
      </c>
      <c r="O12" s="23"/>
      <c r="P12" s="207"/>
      <c r="Q12" s="208"/>
      <c r="R12" s="208"/>
      <c r="S12" s="208"/>
      <c r="T12" s="209"/>
    </row>
    <row r="13" spans="1:20" s="18" customFormat="1" ht="45" customHeight="1">
      <c r="A13" s="24" t="s">
        <v>6</v>
      </c>
      <c r="B13" s="24" t="s">
        <v>7</v>
      </c>
      <c r="C13" s="24" t="s">
        <v>8</v>
      </c>
      <c r="D13" s="25" t="s">
        <v>9</v>
      </c>
      <c r="E13" s="24" t="s">
        <v>10</v>
      </c>
      <c r="F13" s="22" t="s">
        <v>11</v>
      </c>
      <c r="G13" s="60" t="s">
        <v>0</v>
      </c>
      <c r="H13" s="22" t="s">
        <v>12</v>
      </c>
      <c r="I13" s="22" t="s">
        <v>960</v>
      </c>
      <c r="J13" s="22" t="s">
        <v>14</v>
      </c>
      <c r="K13" s="22" t="s">
        <v>883</v>
      </c>
      <c r="L13" s="22" t="s">
        <v>15</v>
      </c>
      <c r="M13" s="22" t="s">
        <v>16</v>
      </c>
      <c r="N13" s="22" t="s">
        <v>17</v>
      </c>
      <c r="O13" s="22" t="s">
        <v>18</v>
      </c>
      <c r="P13" s="22" t="s">
        <v>19</v>
      </c>
      <c r="Q13" s="22" t="s">
        <v>20</v>
      </c>
      <c r="R13" s="22" t="s">
        <v>21</v>
      </c>
      <c r="S13" s="24" t="s">
        <v>22</v>
      </c>
      <c r="T13" s="24" t="s">
        <v>23</v>
      </c>
    </row>
    <row r="14" spans="1:20">
      <c r="A14" s="28">
        <v>1</v>
      </c>
      <c r="B14" s="26" t="s">
        <v>24</v>
      </c>
      <c r="C14" s="27" t="s">
        <v>25</v>
      </c>
      <c r="D14" s="26" t="s">
        <v>26</v>
      </c>
      <c r="E14" s="28" t="s">
        <v>27</v>
      </c>
      <c r="F14" s="33">
        <v>225000</v>
      </c>
      <c r="G14" s="56">
        <v>42032.89</v>
      </c>
      <c r="H14" s="30">
        <v>25</v>
      </c>
      <c r="I14" s="30">
        <v>6457.5</v>
      </c>
      <c r="J14" s="30">
        <f t="shared" ref="J14:J78" si="0">F14*7.1%</f>
        <v>15974.999999999998</v>
      </c>
      <c r="K14" s="29">
        <v>811.2</v>
      </c>
      <c r="L14" s="31">
        <v>4742.3999999999996</v>
      </c>
      <c r="M14" s="30">
        <v>11060.4</v>
      </c>
      <c r="N14" s="30">
        <v>0</v>
      </c>
      <c r="O14" s="30">
        <f t="shared" ref="O14:O78" si="1">I14+L14</f>
        <v>11199.9</v>
      </c>
      <c r="P14" s="30">
        <f t="shared" ref="P14:P78" si="2">G14+H14+I14+L14+N14</f>
        <v>53257.79</v>
      </c>
      <c r="Q14" s="30">
        <f>J14+K14+M14</f>
        <v>27846.6</v>
      </c>
      <c r="R14" s="30">
        <f t="shared" ref="R14:R78" si="3">F14-P14</f>
        <v>171742.21</v>
      </c>
      <c r="S14" s="28" t="s">
        <v>28</v>
      </c>
      <c r="T14" s="32" t="s">
        <v>29</v>
      </c>
    </row>
    <row r="15" spans="1:20">
      <c r="A15" s="28">
        <v>2</v>
      </c>
      <c r="B15" s="26" t="s">
        <v>30</v>
      </c>
      <c r="C15" s="27" t="s">
        <v>25</v>
      </c>
      <c r="D15" s="26" t="s">
        <v>31</v>
      </c>
      <c r="E15" s="28" t="s">
        <v>27</v>
      </c>
      <c r="F15" s="33">
        <v>150000</v>
      </c>
      <c r="G15" s="56">
        <v>23866.62</v>
      </c>
      <c r="H15" s="30">
        <v>25</v>
      </c>
      <c r="I15" s="30">
        <v>4305</v>
      </c>
      <c r="J15" s="30">
        <f t="shared" si="0"/>
        <v>10649.999999999998</v>
      </c>
      <c r="K15" s="29">
        <v>811.2</v>
      </c>
      <c r="L15" s="30">
        <v>4560</v>
      </c>
      <c r="M15" s="30">
        <f t="shared" ref="M15:M78" si="4">F15*7.09%</f>
        <v>10635</v>
      </c>
      <c r="N15" s="30">
        <v>0</v>
      </c>
      <c r="O15" s="30">
        <f t="shared" si="1"/>
        <v>8865</v>
      </c>
      <c r="P15" s="30">
        <f t="shared" si="2"/>
        <v>32756.62</v>
      </c>
      <c r="Q15" s="30">
        <f t="shared" ref="Q15:Q78" si="5">J15+K15+M15</f>
        <v>22096.199999999997</v>
      </c>
      <c r="R15" s="30">
        <f t="shared" si="3"/>
        <v>117243.38</v>
      </c>
      <c r="S15" s="28" t="s">
        <v>28</v>
      </c>
      <c r="T15" s="32" t="s">
        <v>29</v>
      </c>
    </row>
    <row r="16" spans="1:20">
      <c r="A16" s="28">
        <v>3</v>
      </c>
      <c r="B16" s="26" t="s">
        <v>32</v>
      </c>
      <c r="C16" s="27" t="s">
        <v>25</v>
      </c>
      <c r="D16" s="26" t="s">
        <v>31</v>
      </c>
      <c r="E16" s="28" t="s">
        <v>27</v>
      </c>
      <c r="F16" s="33">
        <v>175000</v>
      </c>
      <c r="G16" s="56">
        <v>29891.64</v>
      </c>
      <c r="H16" s="30">
        <v>25</v>
      </c>
      <c r="I16" s="30">
        <v>5022.5</v>
      </c>
      <c r="J16" s="30">
        <f t="shared" si="0"/>
        <v>12424.999999999998</v>
      </c>
      <c r="K16" s="29">
        <v>811.2</v>
      </c>
      <c r="L16" s="31">
        <v>4742.3999999999996</v>
      </c>
      <c r="M16" s="30">
        <v>11060.4</v>
      </c>
      <c r="N16" s="30">
        <v>0</v>
      </c>
      <c r="O16" s="30">
        <f t="shared" si="1"/>
        <v>9764.9</v>
      </c>
      <c r="P16" s="30">
        <f t="shared" si="2"/>
        <v>39681.54</v>
      </c>
      <c r="Q16" s="30">
        <f t="shared" si="5"/>
        <v>24296.6</v>
      </c>
      <c r="R16" s="30">
        <f t="shared" si="3"/>
        <v>135318.46</v>
      </c>
      <c r="S16" s="28" t="s">
        <v>28</v>
      </c>
      <c r="T16" s="32" t="s">
        <v>29</v>
      </c>
    </row>
    <row r="17" spans="1:20">
      <c r="A17" s="28">
        <v>4</v>
      </c>
      <c r="B17" s="26" t="s">
        <v>33</v>
      </c>
      <c r="C17" s="27" t="s">
        <v>25</v>
      </c>
      <c r="D17" s="26" t="s">
        <v>31</v>
      </c>
      <c r="E17" s="28" t="s">
        <v>27</v>
      </c>
      <c r="F17" s="33">
        <v>150000</v>
      </c>
      <c r="G17" s="56">
        <v>23866.62</v>
      </c>
      <c r="H17" s="30">
        <v>25</v>
      </c>
      <c r="I17" s="30">
        <v>4305</v>
      </c>
      <c r="J17" s="30">
        <f t="shared" si="0"/>
        <v>10649.999999999998</v>
      </c>
      <c r="K17" s="29">
        <v>811.2</v>
      </c>
      <c r="L17" s="30">
        <v>4560</v>
      </c>
      <c r="M17" s="30">
        <f t="shared" si="4"/>
        <v>10635</v>
      </c>
      <c r="N17" s="30">
        <v>0</v>
      </c>
      <c r="O17" s="30">
        <f t="shared" si="1"/>
        <v>8865</v>
      </c>
      <c r="P17" s="30">
        <f t="shared" si="2"/>
        <v>32756.62</v>
      </c>
      <c r="Q17" s="30">
        <f t="shared" si="5"/>
        <v>22096.199999999997</v>
      </c>
      <c r="R17" s="30">
        <f t="shared" si="3"/>
        <v>117243.38</v>
      </c>
      <c r="S17" s="28" t="s">
        <v>28</v>
      </c>
      <c r="T17" s="32" t="s">
        <v>29</v>
      </c>
    </row>
    <row r="18" spans="1:20">
      <c r="A18" s="28">
        <v>5</v>
      </c>
      <c r="B18" s="26" t="s">
        <v>34</v>
      </c>
      <c r="C18" s="27" t="s">
        <v>25</v>
      </c>
      <c r="D18" s="26" t="s">
        <v>31</v>
      </c>
      <c r="E18" s="28" t="s">
        <v>27</v>
      </c>
      <c r="F18" s="33">
        <v>150000</v>
      </c>
      <c r="G18" s="56">
        <v>23866.62</v>
      </c>
      <c r="H18" s="30">
        <v>25</v>
      </c>
      <c r="I18" s="30">
        <v>4305</v>
      </c>
      <c r="J18" s="30">
        <f t="shared" si="0"/>
        <v>10649.999999999998</v>
      </c>
      <c r="K18" s="29">
        <v>811.2</v>
      </c>
      <c r="L18" s="30">
        <v>4560</v>
      </c>
      <c r="M18" s="30">
        <f t="shared" si="4"/>
        <v>10635</v>
      </c>
      <c r="N18" s="30">
        <v>0</v>
      </c>
      <c r="O18" s="30">
        <f t="shared" si="1"/>
        <v>8865</v>
      </c>
      <c r="P18" s="30">
        <f t="shared" si="2"/>
        <v>32756.62</v>
      </c>
      <c r="Q18" s="30">
        <f t="shared" si="5"/>
        <v>22096.199999999997</v>
      </c>
      <c r="R18" s="30">
        <f t="shared" si="3"/>
        <v>117243.38</v>
      </c>
      <c r="S18" s="28" t="s">
        <v>28</v>
      </c>
      <c r="T18" s="32" t="s">
        <v>29</v>
      </c>
    </row>
    <row r="19" spans="1:20">
      <c r="A19" s="28">
        <v>6</v>
      </c>
      <c r="B19" s="26" t="s">
        <v>35</v>
      </c>
      <c r="C19" s="27" t="s">
        <v>25</v>
      </c>
      <c r="D19" s="26" t="s">
        <v>31</v>
      </c>
      <c r="E19" s="28" t="s">
        <v>27</v>
      </c>
      <c r="F19" s="33">
        <v>175000</v>
      </c>
      <c r="G19" s="56">
        <v>29891.64</v>
      </c>
      <c r="H19" s="30">
        <v>25</v>
      </c>
      <c r="I19" s="30">
        <v>5022.5</v>
      </c>
      <c r="J19" s="30">
        <f t="shared" si="0"/>
        <v>12424.999999999998</v>
      </c>
      <c r="K19" s="29">
        <v>811.2</v>
      </c>
      <c r="L19" s="31">
        <v>4742.3999999999996</v>
      </c>
      <c r="M19" s="30">
        <v>11060.4</v>
      </c>
      <c r="N19" s="30">
        <v>0</v>
      </c>
      <c r="O19" s="30">
        <f t="shared" si="1"/>
        <v>9764.9</v>
      </c>
      <c r="P19" s="30">
        <f t="shared" si="2"/>
        <v>39681.54</v>
      </c>
      <c r="Q19" s="30">
        <f t="shared" si="5"/>
        <v>24296.6</v>
      </c>
      <c r="R19" s="30">
        <f t="shared" si="3"/>
        <v>135318.46</v>
      </c>
      <c r="S19" s="28" t="s">
        <v>28</v>
      </c>
      <c r="T19" s="32" t="s">
        <v>29</v>
      </c>
    </row>
    <row r="20" spans="1:20">
      <c r="A20" s="28">
        <v>7</v>
      </c>
      <c r="B20" s="26" t="s">
        <v>36</v>
      </c>
      <c r="C20" s="27" t="s">
        <v>25</v>
      </c>
      <c r="D20" s="26" t="s">
        <v>37</v>
      </c>
      <c r="E20" s="28" t="s">
        <v>27</v>
      </c>
      <c r="F20" s="33">
        <v>24150</v>
      </c>
      <c r="G20" s="56">
        <v>0</v>
      </c>
      <c r="H20" s="34">
        <v>25</v>
      </c>
      <c r="I20" s="34">
        <v>693.10500000000002</v>
      </c>
      <c r="J20" s="34">
        <f t="shared" si="0"/>
        <v>1714.6499999999999</v>
      </c>
      <c r="K20" s="35">
        <v>313.95</v>
      </c>
      <c r="L20" s="36">
        <v>734.16</v>
      </c>
      <c r="M20" s="34">
        <f t="shared" si="4"/>
        <v>1712.2350000000001</v>
      </c>
      <c r="N20" s="37">
        <v>1190.1199999999999</v>
      </c>
      <c r="O20" s="34">
        <f t="shared" si="1"/>
        <v>1427.2649999999999</v>
      </c>
      <c r="P20" s="34">
        <f t="shared" si="2"/>
        <v>2642.3849999999998</v>
      </c>
      <c r="Q20" s="30">
        <f t="shared" si="5"/>
        <v>3740.835</v>
      </c>
      <c r="R20" s="34">
        <f t="shared" si="3"/>
        <v>21507.615000000002</v>
      </c>
      <c r="S20" s="28" t="s">
        <v>38</v>
      </c>
      <c r="T20" s="32" t="s">
        <v>29</v>
      </c>
    </row>
    <row r="21" spans="1:20">
      <c r="A21" s="28">
        <v>8</v>
      </c>
      <c r="B21" s="26" t="s">
        <v>39</v>
      </c>
      <c r="C21" s="27" t="s">
        <v>25</v>
      </c>
      <c r="D21" s="26" t="s">
        <v>40</v>
      </c>
      <c r="E21" s="28" t="s">
        <v>27</v>
      </c>
      <c r="F21" s="33">
        <v>60000</v>
      </c>
      <c r="G21" s="56">
        <v>3486.68</v>
      </c>
      <c r="H21" s="30">
        <v>25</v>
      </c>
      <c r="I21" s="30">
        <v>1722</v>
      </c>
      <c r="J21" s="30">
        <f t="shared" si="0"/>
        <v>4260</v>
      </c>
      <c r="K21" s="29">
        <v>780</v>
      </c>
      <c r="L21" s="31">
        <v>1824</v>
      </c>
      <c r="M21" s="30">
        <f t="shared" si="4"/>
        <v>4254</v>
      </c>
      <c r="N21" s="30">
        <v>0</v>
      </c>
      <c r="O21" s="30">
        <f t="shared" si="1"/>
        <v>3546</v>
      </c>
      <c r="P21" s="30">
        <f t="shared" si="2"/>
        <v>7057.68</v>
      </c>
      <c r="Q21" s="30">
        <f t="shared" si="5"/>
        <v>9294</v>
      </c>
      <c r="R21" s="30">
        <f t="shared" si="3"/>
        <v>52942.32</v>
      </c>
      <c r="S21" s="28" t="s">
        <v>38</v>
      </c>
      <c r="T21" s="32" t="s">
        <v>29</v>
      </c>
    </row>
    <row r="22" spans="1:20">
      <c r="A22" s="28">
        <v>9</v>
      </c>
      <c r="B22" s="26" t="s">
        <v>41</v>
      </c>
      <c r="C22" s="27" t="s">
        <v>25</v>
      </c>
      <c r="D22" s="26" t="s">
        <v>42</v>
      </c>
      <c r="E22" s="28" t="s">
        <v>27</v>
      </c>
      <c r="F22" s="33">
        <v>30000</v>
      </c>
      <c r="G22" s="56">
        <v>0</v>
      </c>
      <c r="H22" s="34">
        <v>25</v>
      </c>
      <c r="I22" s="34">
        <v>861</v>
      </c>
      <c r="J22" s="34">
        <f t="shared" si="0"/>
        <v>2130</v>
      </c>
      <c r="K22" s="35">
        <v>390</v>
      </c>
      <c r="L22" s="36">
        <v>912</v>
      </c>
      <c r="M22" s="34">
        <f t="shared" si="4"/>
        <v>2127</v>
      </c>
      <c r="N22" s="30">
        <v>0</v>
      </c>
      <c r="O22" s="34">
        <f t="shared" si="1"/>
        <v>1773</v>
      </c>
      <c r="P22" s="34">
        <f t="shared" si="2"/>
        <v>1798</v>
      </c>
      <c r="Q22" s="30">
        <f t="shared" si="5"/>
        <v>4647</v>
      </c>
      <c r="R22" s="34">
        <f t="shared" si="3"/>
        <v>28202</v>
      </c>
      <c r="S22" s="28" t="s">
        <v>38</v>
      </c>
      <c r="T22" s="32" t="s">
        <v>29</v>
      </c>
    </row>
    <row r="23" spans="1:20">
      <c r="A23" s="28">
        <v>10</v>
      </c>
      <c r="B23" s="26" t="s">
        <v>43</v>
      </c>
      <c r="C23" s="27" t="s">
        <v>25</v>
      </c>
      <c r="D23" s="26" t="s">
        <v>44</v>
      </c>
      <c r="E23" s="28" t="s">
        <v>27</v>
      </c>
      <c r="F23" s="33">
        <v>25000</v>
      </c>
      <c r="G23" s="56">
        <v>0</v>
      </c>
      <c r="H23" s="30">
        <v>25</v>
      </c>
      <c r="I23" s="34">
        <v>717.5</v>
      </c>
      <c r="J23" s="34">
        <f t="shared" si="0"/>
        <v>1774.9999999999998</v>
      </c>
      <c r="K23" s="35">
        <v>325</v>
      </c>
      <c r="L23" s="36">
        <v>760</v>
      </c>
      <c r="M23" s="34">
        <f t="shared" si="4"/>
        <v>1772.5000000000002</v>
      </c>
      <c r="N23" s="30">
        <v>0</v>
      </c>
      <c r="O23" s="34">
        <f t="shared" si="1"/>
        <v>1477.5</v>
      </c>
      <c r="P23" s="34">
        <f t="shared" si="2"/>
        <v>1502.5</v>
      </c>
      <c r="Q23" s="30">
        <f t="shared" si="5"/>
        <v>3872.5</v>
      </c>
      <c r="R23" s="34">
        <f t="shared" si="3"/>
        <v>23497.5</v>
      </c>
      <c r="S23" s="28" t="s">
        <v>28</v>
      </c>
      <c r="T23" s="32" t="s">
        <v>29</v>
      </c>
    </row>
    <row r="24" spans="1:20">
      <c r="A24" s="28">
        <v>11</v>
      </c>
      <c r="B24" s="26" t="s">
        <v>45</v>
      </c>
      <c r="C24" s="27" t="s">
        <v>46</v>
      </c>
      <c r="D24" s="26" t="s">
        <v>47</v>
      </c>
      <c r="E24" s="28" t="s">
        <v>27</v>
      </c>
      <c r="F24" s="33">
        <v>13110</v>
      </c>
      <c r="G24" s="56">
        <v>0</v>
      </c>
      <c r="H24" s="30">
        <v>25</v>
      </c>
      <c r="I24" s="30">
        <v>376.25700000000001</v>
      </c>
      <c r="J24" s="30">
        <f t="shared" si="0"/>
        <v>930.81</v>
      </c>
      <c r="K24" s="29">
        <v>170.43</v>
      </c>
      <c r="L24" s="31">
        <v>398.54399999999998</v>
      </c>
      <c r="M24" s="30">
        <f t="shared" si="4"/>
        <v>929.49900000000002</v>
      </c>
      <c r="N24" s="30">
        <v>0</v>
      </c>
      <c r="O24" s="30">
        <f t="shared" si="1"/>
        <v>774.80099999999993</v>
      </c>
      <c r="P24" s="30">
        <f t="shared" si="2"/>
        <v>799.80099999999993</v>
      </c>
      <c r="Q24" s="30">
        <f t="shared" si="5"/>
        <v>2030.739</v>
      </c>
      <c r="R24" s="30">
        <f t="shared" si="3"/>
        <v>12310.199000000001</v>
      </c>
      <c r="S24" s="28" t="s">
        <v>38</v>
      </c>
      <c r="T24" s="32" t="s">
        <v>29</v>
      </c>
    </row>
    <row r="25" spans="1:20">
      <c r="A25" s="28">
        <v>12</v>
      </c>
      <c r="B25" s="26" t="s">
        <v>48</v>
      </c>
      <c r="C25" s="27" t="s">
        <v>46</v>
      </c>
      <c r="D25" s="26" t="s">
        <v>37</v>
      </c>
      <c r="E25" s="28" t="s">
        <v>27</v>
      </c>
      <c r="F25" s="33">
        <v>13000</v>
      </c>
      <c r="G25" s="56">
        <v>0</v>
      </c>
      <c r="H25" s="30">
        <v>25</v>
      </c>
      <c r="I25" s="30">
        <v>373.1</v>
      </c>
      <c r="J25" s="30">
        <f t="shared" si="0"/>
        <v>922.99999999999989</v>
      </c>
      <c r="K25" s="29">
        <v>169</v>
      </c>
      <c r="L25" s="31">
        <v>395.2</v>
      </c>
      <c r="M25" s="30">
        <f t="shared" si="4"/>
        <v>921.7</v>
      </c>
      <c r="N25" s="30">
        <v>0</v>
      </c>
      <c r="O25" s="30">
        <f t="shared" si="1"/>
        <v>768.3</v>
      </c>
      <c r="P25" s="30">
        <f t="shared" si="2"/>
        <v>793.3</v>
      </c>
      <c r="Q25" s="30">
        <f t="shared" si="5"/>
        <v>2013.7</v>
      </c>
      <c r="R25" s="30">
        <f t="shared" si="3"/>
        <v>12206.7</v>
      </c>
      <c r="S25" s="28" t="s">
        <v>38</v>
      </c>
      <c r="T25" s="32" t="s">
        <v>29</v>
      </c>
    </row>
    <row r="26" spans="1:20">
      <c r="A26" s="28">
        <v>13</v>
      </c>
      <c r="B26" s="26" t="s">
        <v>49</v>
      </c>
      <c r="C26" s="27" t="s">
        <v>50</v>
      </c>
      <c r="D26" s="26" t="s">
        <v>51</v>
      </c>
      <c r="E26" s="28" t="s">
        <v>27</v>
      </c>
      <c r="F26" s="33">
        <v>175000</v>
      </c>
      <c r="G26" s="56">
        <v>29891.64</v>
      </c>
      <c r="H26" s="30">
        <v>25</v>
      </c>
      <c r="I26" s="30">
        <v>5022.5</v>
      </c>
      <c r="J26" s="30">
        <f t="shared" si="0"/>
        <v>12424.999999999998</v>
      </c>
      <c r="K26" s="29">
        <v>811.2</v>
      </c>
      <c r="L26" s="31">
        <v>4742.3999999999996</v>
      </c>
      <c r="M26" s="30">
        <v>11060.4</v>
      </c>
      <c r="N26" s="30">
        <v>0</v>
      </c>
      <c r="O26" s="30">
        <f t="shared" si="1"/>
        <v>9764.9</v>
      </c>
      <c r="P26" s="30">
        <f t="shared" si="2"/>
        <v>39681.54</v>
      </c>
      <c r="Q26" s="30">
        <f t="shared" si="5"/>
        <v>24296.6</v>
      </c>
      <c r="R26" s="30">
        <f t="shared" si="3"/>
        <v>135318.46</v>
      </c>
      <c r="S26" s="28" t="s">
        <v>28</v>
      </c>
      <c r="T26" s="32" t="s">
        <v>29</v>
      </c>
    </row>
    <row r="27" spans="1:20">
      <c r="A27" s="28">
        <v>14</v>
      </c>
      <c r="B27" s="26" t="s">
        <v>52</v>
      </c>
      <c r="C27" s="27" t="s">
        <v>50</v>
      </c>
      <c r="D27" s="26" t="s">
        <v>53</v>
      </c>
      <c r="E27" s="28" t="s">
        <v>27</v>
      </c>
      <c r="F27" s="33">
        <v>25000</v>
      </c>
      <c r="G27" s="56">
        <v>0</v>
      </c>
      <c r="H27" s="30">
        <v>25</v>
      </c>
      <c r="I27" s="34">
        <v>717.5</v>
      </c>
      <c r="J27" s="34">
        <f t="shared" si="0"/>
        <v>1774.9999999999998</v>
      </c>
      <c r="K27" s="35">
        <v>325</v>
      </c>
      <c r="L27" s="36">
        <v>760</v>
      </c>
      <c r="M27" s="34">
        <f t="shared" ref="M27" si="6">F27*7.09%</f>
        <v>1772.5000000000002</v>
      </c>
      <c r="N27" s="30">
        <v>0</v>
      </c>
      <c r="O27" s="34">
        <f t="shared" si="1"/>
        <v>1477.5</v>
      </c>
      <c r="P27" s="34">
        <f t="shared" si="2"/>
        <v>1502.5</v>
      </c>
      <c r="Q27" s="30">
        <f t="shared" si="5"/>
        <v>3872.5</v>
      </c>
      <c r="R27" s="34">
        <f t="shared" si="3"/>
        <v>23497.5</v>
      </c>
      <c r="S27" s="28" t="s">
        <v>38</v>
      </c>
      <c r="T27" s="32" t="s">
        <v>29</v>
      </c>
    </row>
    <row r="28" spans="1:20">
      <c r="A28" s="28">
        <v>15</v>
      </c>
      <c r="B28" s="26" t="s">
        <v>54</v>
      </c>
      <c r="C28" s="27" t="s">
        <v>50</v>
      </c>
      <c r="D28" s="26" t="s">
        <v>53</v>
      </c>
      <c r="E28" s="28" t="s">
        <v>27</v>
      </c>
      <c r="F28" s="33">
        <v>20000</v>
      </c>
      <c r="G28" s="56">
        <v>0</v>
      </c>
      <c r="H28" s="30">
        <v>25</v>
      </c>
      <c r="I28" s="30">
        <v>574</v>
      </c>
      <c r="J28" s="30">
        <f t="shared" si="0"/>
        <v>1419.9999999999998</v>
      </c>
      <c r="K28" s="29">
        <v>260</v>
      </c>
      <c r="L28" s="31">
        <v>608</v>
      </c>
      <c r="M28" s="30">
        <f t="shared" si="4"/>
        <v>1418</v>
      </c>
      <c r="N28" s="30">
        <v>0</v>
      </c>
      <c r="O28" s="30">
        <f t="shared" si="1"/>
        <v>1182</v>
      </c>
      <c r="P28" s="30">
        <f t="shared" si="2"/>
        <v>1207</v>
      </c>
      <c r="Q28" s="30">
        <f t="shared" si="5"/>
        <v>3098</v>
      </c>
      <c r="R28" s="30">
        <f t="shared" si="3"/>
        <v>18793</v>
      </c>
      <c r="S28" s="28" t="s">
        <v>38</v>
      </c>
      <c r="T28" s="32" t="s">
        <v>29</v>
      </c>
    </row>
    <row r="29" spans="1:20">
      <c r="A29" s="28">
        <v>16</v>
      </c>
      <c r="B29" s="26" t="s">
        <v>55</v>
      </c>
      <c r="C29" s="27" t="s">
        <v>50</v>
      </c>
      <c r="D29" s="26" t="s">
        <v>56</v>
      </c>
      <c r="E29" s="28" t="s">
        <v>27</v>
      </c>
      <c r="F29" s="33">
        <v>22800.48</v>
      </c>
      <c r="G29" s="56">
        <v>0</v>
      </c>
      <c r="H29" s="34">
        <v>25</v>
      </c>
      <c r="I29" s="34">
        <v>654.37377600000002</v>
      </c>
      <c r="J29" s="34">
        <f t="shared" si="0"/>
        <v>1618.8340799999999</v>
      </c>
      <c r="K29" s="35">
        <v>296.41000000000003</v>
      </c>
      <c r="L29" s="36">
        <v>693.134592</v>
      </c>
      <c r="M29" s="34">
        <f t="shared" si="4"/>
        <v>1616.554032</v>
      </c>
      <c r="N29" s="30">
        <v>0</v>
      </c>
      <c r="O29" s="34">
        <f t="shared" si="1"/>
        <v>1347.508368</v>
      </c>
      <c r="P29" s="34">
        <f t="shared" si="2"/>
        <v>1372.508368</v>
      </c>
      <c r="Q29" s="30">
        <f t="shared" si="5"/>
        <v>3531.7981119999999</v>
      </c>
      <c r="R29" s="34">
        <f t="shared" si="3"/>
        <v>21427.971632000001</v>
      </c>
      <c r="S29" s="28" t="s">
        <v>28</v>
      </c>
      <c r="T29" s="32" t="s">
        <v>29</v>
      </c>
    </row>
    <row r="30" spans="1:20">
      <c r="A30" s="28">
        <v>17</v>
      </c>
      <c r="B30" s="26" t="s">
        <v>57</v>
      </c>
      <c r="C30" s="27" t="s">
        <v>50</v>
      </c>
      <c r="D30" s="26" t="s">
        <v>58</v>
      </c>
      <c r="E30" s="28" t="s">
        <v>27</v>
      </c>
      <c r="F30" s="33">
        <v>65000</v>
      </c>
      <c r="G30" s="56">
        <v>4427.58</v>
      </c>
      <c r="H30" s="30">
        <v>25</v>
      </c>
      <c r="I30" s="30">
        <f>F30*2.87%</f>
        <v>1865.5</v>
      </c>
      <c r="J30" s="30">
        <f t="shared" si="0"/>
        <v>4615</v>
      </c>
      <c r="K30" s="29">
        <v>811.2</v>
      </c>
      <c r="L30" s="31">
        <f>F30*3.04%</f>
        <v>1976</v>
      </c>
      <c r="M30" s="30">
        <f t="shared" si="4"/>
        <v>4608.5</v>
      </c>
      <c r="N30" s="30">
        <v>0</v>
      </c>
      <c r="O30" s="30">
        <f t="shared" si="1"/>
        <v>3841.5</v>
      </c>
      <c r="P30" s="30">
        <f t="shared" si="2"/>
        <v>8294.08</v>
      </c>
      <c r="Q30" s="30">
        <f t="shared" si="5"/>
        <v>10034.700000000001</v>
      </c>
      <c r="R30" s="30">
        <f t="shared" si="3"/>
        <v>56705.919999999998</v>
      </c>
      <c r="S30" s="28" t="s">
        <v>38</v>
      </c>
      <c r="T30" s="32" t="s">
        <v>29</v>
      </c>
    </row>
    <row r="31" spans="1:20">
      <c r="A31" s="28">
        <v>18</v>
      </c>
      <c r="B31" s="26" t="s">
        <v>59</v>
      </c>
      <c r="C31" s="27" t="s">
        <v>50</v>
      </c>
      <c r="D31" s="26" t="s">
        <v>53</v>
      </c>
      <c r="E31" s="28" t="s">
        <v>27</v>
      </c>
      <c r="F31" s="33">
        <v>30000</v>
      </c>
      <c r="G31" s="56">
        <v>0</v>
      </c>
      <c r="H31" s="30">
        <v>25</v>
      </c>
      <c r="I31" s="34">
        <v>861</v>
      </c>
      <c r="J31" s="34">
        <f t="shared" si="0"/>
        <v>2130</v>
      </c>
      <c r="K31" s="35">
        <v>390</v>
      </c>
      <c r="L31" s="36">
        <v>912</v>
      </c>
      <c r="M31" s="34">
        <f t="shared" si="4"/>
        <v>2127</v>
      </c>
      <c r="N31" s="30">
        <v>0</v>
      </c>
      <c r="O31" s="34">
        <f t="shared" si="1"/>
        <v>1773</v>
      </c>
      <c r="P31" s="34">
        <f t="shared" si="2"/>
        <v>1798</v>
      </c>
      <c r="Q31" s="30">
        <f t="shared" si="5"/>
        <v>4647</v>
      </c>
      <c r="R31" s="34">
        <f t="shared" si="3"/>
        <v>28202</v>
      </c>
      <c r="S31" s="28" t="s">
        <v>28</v>
      </c>
      <c r="T31" s="32" t="s">
        <v>29</v>
      </c>
    </row>
    <row r="32" spans="1:20">
      <c r="A32" s="28">
        <v>19</v>
      </c>
      <c r="B32" s="26" t="s">
        <v>60</v>
      </c>
      <c r="C32" s="27" t="s">
        <v>61</v>
      </c>
      <c r="D32" s="26" t="s">
        <v>62</v>
      </c>
      <c r="E32" s="28" t="s">
        <v>27</v>
      </c>
      <c r="F32" s="33">
        <v>75000</v>
      </c>
      <c r="G32" s="56">
        <v>6309.38</v>
      </c>
      <c r="H32" s="30">
        <v>25</v>
      </c>
      <c r="I32" s="30">
        <v>2152.5</v>
      </c>
      <c r="J32" s="30">
        <f t="shared" si="0"/>
        <v>5324.9999999999991</v>
      </c>
      <c r="K32" s="29">
        <v>811.2</v>
      </c>
      <c r="L32" s="31">
        <v>2280</v>
      </c>
      <c r="M32" s="30">
        <f t="shared" si="4"/>
        <v>5317.5</v>
      </c>
      <c r="N32" s="30">
        <v>0</v>
      </c>
      <c r="O32" s="30">
        <f t="shared" si="1"/>
        <v>4432.5</v>
      </c>
      <c r="P32" s="30">
        <f t="shared" si="2"/>
        <v>10766.880000000001</v>
      </c>
      <c r="Q32" s="30">
        <f t="shared" si="5"/>
        <v>11453.699999999999</v>
      </c>
      <c r="R32" s="30">
        <f t="shared" si="3"/>
        <v>64233.119999999995</v>
      </c>
      <c r="S32" s="28" t="s">
        <v>38</v>
      </c>
      <c r="T32" s="32" t="s">
        <v>29</v>
      </c>
    </row>
    <row r="33" spans="1:20">
      <c r="A33" s="28">
        <v>20</v>
      </c>
      <c r="B33" s="26" t="s">
        <v>63</v>
      </c>
      <c r="C33" s="27" t="s">
        <v>61</v>
      </c>
      <c r="D33" s="26" t="s">
        <v>64</v>
      </c>
      <c r="E33" s="28" t="s">
        <v>27</v>
      </c>
      <c r="F33" s="33">
        <v>30000</v>
      </c>
      <c r="G33" s="56">
        <v>0</v>
      </c>
      <c r="H33" s="30">
        <v>25</v>
      </c>
      <c r="I33" s="34">
        <v>861</v>
      </c>
      <c r="J33" s="34">
        <f t="shared" si="0"/>
        <v>2130</v>
      </c>
      <c r="K33" s="35">
        <v>390</v>
      </c>
      <c r="L33" s="36">
        <v>912</v>
      </c>
      <c r="M33" s="34">
        <f t="shared" si="4"/>
        <v>2127</v>
      </c>
      <c r="N33" s="30">
        <v>0</v>
      </c>
      <c r="O33" s="34">
        <f t="shared" si="1"/>
        <v>1773</v>
      </c>
      <c r="P33" s="34">
        <f t="shared" si="2"/>
        <v>1798</v>
      </c>
      <c r="Q33" s="30">
        <f t="shared" si="5"/>
        <v>4647</v>
      </c>
      <c r="R33" s="34">
        <f t="shared" si="3"/>
        <v>28202</v>
      </c>
      <c r="S33" s="28" t="s">
        <v>38</v>
      </c>
      <c r="T33" s="32" t="s">
        <v>29</v>
      </c>
    </row>
    <row r="34" spans="1:20">
      <c r="A34" s="28">
        <v>21</v>
      </c>
      <c r="B34" s="26" t="s">
        <v>65</v>
      </c>
      <c r="C34" s="27" t="s">
        <v>61</v>
      </c>
      <c r="D34" s="26" t="s">
        <v>53</v>
      </c>
      <c r="E34" s="28" t="s">
        <v>27</v>
      </c>
      <c r="F34" s="33">
        <v>15000</v>
      </c>
      <c r="G34" s="56">
        <v>0</v>
      </c>
      <c r="H34" s="30">
        <v>25</v>
      </c>
      <c r="I34" s="30">
        <v>430.5</v>
      </c>
      <c r="J34" s="30">
        <f t="shared" si="0"/>
        <v>1065</v>
      </c>
      <c r="K34" s="29">
        <v>195</v>
      </c>
      <c r="L34" s="31">
        <v>456</v>
      </c>
      <c r="M34" s="30">
        <f t="shared" si="4"/>
        <v>1063.5</v>
      </c>
      <c r="N34" s="30">
        <v>0</v>
      </c>
      <c r="O34" s="30">
        <f t="shared" si="1"/>
        <v>886.5</v>
      </c>
      <c r="P34" s="30">
        <f t="shared" si="2"/>
        <v>911.5</v>
      </c>
      <c r="Q34" s="30">
        <f t="shared" si="5"/>
        <v>2323.5</v>
      </c>
      <c r="R34" s="30">
        <f t="shared" si="3"/>
        <v>14088.5</v>
      </c>
      <c r="S34" s="28" t="s">
        <v>38</v>
      </c>
      <c r="T34" s="32" t="s">
        <v>29</v>
      </c>
    </row>
    <row r="35" spans="1:20">
      <c r="A35" s="28">
        <v>22</v>
      </c>
      <c r="B35" s="26" t="s">
        <v>66</v>
      </c>
      <c r="C35" s="27" t="s">
        <v>67</v>
      </c>
      <c r="D35" s="26" t="s">
        <v>68</v>
      </c>
      <c r="E35" s="28" t="s">
        <v>27</v>
      </c>
      <c r="F35" s="33">
        <v>75000</v>
      </c>
      <c r="G35" s="56">
        <v>6309.38</v>
      </c>
      <c r="H35" s="30">
        <v>25</v>
      </c>
      <c r="I35" s="30">
        <v>2152.5</v>
      </c>
      <c r="J35" s="30">
        <f t="shared" si="0"/>
        <v>5324.9999999999991</v>
      </c>
      <c r="K35" s="29">
        <v>811.2</v>
      </c>
      <c r="L35" s="31">
        <v>2280</v>
      </c>
      <c r="M35" s="30">
        <f t="shared" si="4"/>
        <v>5317.5</v>
      </c>
      <c r="N35" s="30">
        <v>0</v>
      </c>
      <c r="O35" s="30">
        <f t="shared" si="1"/>
        <v>4432.5</v>
      </c>
      <c r="P35" s="30">
        <f t="shared" si="2"/>
        <v>10766.880000000001</v>
      </c>
      <c r="Q35" s="30">
        <f t="shared" si="5"/>
        <v>11453.699999999999</v>
      </c>
      <c r="R35" s="30">
        <f t="shared" si="3"/>
        <v>64233.119999999995</v>
      </c>
      <c r="S35" s="28" t="s">
        <v>28</v>
      </c>
      <c r="T35" s="32" t="s">
        <v>29</v>
      </c>
    </row>
    <row r="36" spans="1:20">
      <c r="A36" s="28">
        <v>23</v>
      </c>
      <c r="B36" s="26" t="s">
        <v>69</v>
      </c>
      <c r="C36" s="27" t="s">
        <v>67</v>
      </c>
      <c r="D36" s="26" t="s">
        <v>37</v>
      </c>
      <c r="E36" s="28" t="s">
        <v>27</v>
      </c>
      <c r="F36" s="33">
        <v>15000</v>
      </c>
      <c r="G36" s="56">
        <v>0</v>
      </c>
      <c r="H36" s="30">
        <v>25</v>
      </c>
      <c r="I36" s="30">
        <v>430.5</v>
      </c>
      <c r="J36" s="30">
        <f t="shared" si="0"/>
        <v>1065</v>
      </c>
      <c r="K36" s="29">
        <v>195</v>
      </c>
      <c r="L36" s="31">
        <v>456</v>
      </c>
      <c r="M36" s="30">
        <f t="shared" si="4"/>
        <v>1063.5</v>
      </c>
      <c r="N36" s="30">
        <v>0</v>
      </c>
      <c r="O36" s="30">
        <f t="shared" si="1"/>
        <v>886.5</v>
      </c>
      <c r="P36" s="30">
        <f t="shared" si="2"/>
        <v>911.5</v>
      </c>
      <c r="Q36" s="30">
        <f t="shared" si="5"/>
        <v>2323.5</v>
      </c>
      <c r="R36" s="30">
        <f t="shared" si="3"/>
        <v>14088.5</v>
      </c>
      <c r="S36" s="28" t="s">
        <v>38</v>
      </c>
      <c r="T36" s="32" t="s">
        <v>29</v>
      </c>
    </row>
    <row r="37" spans="1:20">
      <c r="A37" s="28">
        <v>24</v>
      </c>
      <c r="B37" s="26" t="s">
        <v>70</v>
      </c>
      <c r="C37" s="27" t="s">
        <v>67</v>
      </c>
      <c r="D37" s="26" t="s">
        <v>44</v>
      </c>
      <c r="E37" s="28" t="s">
        <v>27</v>
      </c>
      <c r="F37" s="33">
        <v>20000</v>
      </c>
      <c r="G37" s="56">
        <v>0</v>
      </c>
      <c r="H37" s="30">
        <v>25</v>
      </c>
      <c r="I37" s="30">
        <v>574</v>
      </c>
      <c r="J37" s="30">
        <f t="shared" si="0"/>
        <v>1419.9999999999998</v>
      </c>
      <c r="K37" s="29">
        <v>260</v>
      </c>
      <c r="L37" s="31">
        <v>608</v>
      </c>
      <c r="M37" s="30">
        <f t="shared" si="4"/>
        <v>1418</v>
      </c>
      <c r="N37" s="30">
        <v>0</v>
      </c>
      <c r="O37" s="30">
        <f t="shared" si="1"/>
        <v>1182</v>
      </c>
      <c r="P37" s="30">
        <f t="shared" si="2"/>
        <v>1207</v>
      </c>
      <c r="Q37" s="30">
        <f t="shared" si="5"/>
        <v>3098</v>
      </c>
      <c r="R37" s="30">
        <f t="shared" si="3"/>
        <v>18793</v>
      </c>
      <c r="S37" s="28" t="s">
        <v>28</v>
      </c>
      <c r="T37" s="32" t="s">
        <v>29</v>
      </c>
    </row>
    <row r="38" spans="1:20">
      <c r="A38" s="28">
        <v>25</v>
      </c>
      <c r="B38" s="26" t="s">
        <v>71</v>
      </c>
      <c r="C38" s="27" t="s">
        <v>67</v>
      </c>
      <c r="D38" s="26" t="s">
        <v>47</v>
      </c>
      <c r="E38" s="28" t="s">
        <v>27</v>
      </c>
      <c r="F38" s="33">
        <v>15763</v>
      </c>
      <c r="G38" s="56">
        <v>0</v>
      </c>
      <c r="H38" s="30">
        <v>25</v>
      </c>
      <c r="I38" s="30">
        <v>452.3981</v>
      </c>
      <c r="J38" s="30">
        <f t="shared" si="0"/>
        <v>1119.173</v>
      </c>
      <c r="K38" s="29">
        <v>204.92</v>
      </c>
      <c r="L38" s="31">
        <v>479.1952</v>
      </c>
      <c r="M38" s="30">
        <f t="shared" si="4"/>
        <v>1117.5967000000001</v>
      </c>
      <c r="N38" s="30">
        <v>0</v>
      </c>
      <c r="O38" s="30">
        <f t="shared" si="1"/>
        <v>931.5933</v>
      </c>
      <c r="P38" s="30">
        <f t="shared" si="2"/>
        <v>956.5933</v>
      </c>
      <c r="Q38" s="30">
        <f t="shared" si="5"/>
        <v>2441.6896999999999</v>
      </c>
      <c r="R38" s="30">
        <f t="shared" si="3"/>
        <v>14806.4067</v>
      </c>
      <c r="S38" s="28" t="s">
        <v>38</v>
      </c>
      <c r="T38" s="32" t="s">
        <v>29</v>
      </c>
    </row>
    <row r="39" spans="1:20">
      <c r="A39" s="28">
        <v>26</v>
      </c>
      <c r="B39" s="26" t="s">
        <v>72</v>
      </c>
      <c r="C39" s="27" t="s">
        <v>67</v>
      </c>
      <c r="D39" s="26" t="s">
        <v>53</v>
      </c>
      <c r="E39" s="28" t="s">
        <v>27</v>
      </c>
      <c r="F39" s="33">
        <v>30000</v>
      </c>
      <c r="G39" s="56">
        <v>0</v>
      </c>
      <c r="H39" s="30">
        <v>25</v>
      </c>
      <c r="I39" s="34">
        <v>861</v>
      </c>
      <c r="J39" s="34">
        <f t="shared" si="0"/>
        <v>2130</v>
      </c>
      <c r="K39" s="35">
        <v>390</v>
      </c>
      <c r="L39" s="36">
        <v>912</v>
      </c>
      <c r="M39" s="34">
        <f t="shared" si="4"/>
        <v>2127</v>
      </c>
      <c r="N39" s="30">
        <v>0</v>
      </c>
      <c r="O39" s="34">
        <f t="shared" si="1"/>
        <v>1773</v>
      </c>
      <c r="P39" s="34">
        <f t="shared" si="2"/>
        <v>1798</v>
      </c>
      <c r="Q39" s="30">
        <f t="shared" si="5"/>
        <v>4647</v>
      </c>
      <c r="R39" s="34">
        <f t="shared" si="3"/>
        <v>28202</v>
      </c>
      <c r="S39" s="28" t="s">
        <v>38</v>
      </c>
      <c r="T39" s="32" t="s">
        <v>29</v>
      </c>
    </row>
    <row r="40" spans="1:20">
      <c r="A40" s="28">
        <v>27</v>
      </c>
      <c r="B40" s="26" t="s">
        <v>73</v>
      </c>
      <c r="C40" s="27" t="s">
        <v>67</v>
      </c>
      <c r="D40" s="26" t="s">
        <v>53</v>
      </c>
      <c r="E40" s="28" t="s">
        <v>27</v>
      </c>
      <c r="F40" s="33">
        <v>25000</v>
      </c>
      <c r="G40" s="56">
        <v>0</v>
      </c>
      <c r="H40" s="30">
        <v>25</v>
      </c>
      <c r="I40" s="34">
        <v>717.5</v>
      </c>
      <c r="J40" s="34">
        <f t="shared" si="0"/>
        <v>1774.9999999999998</v>
      </c>
      <c r="K40" s="35">
        <v>325</v>
      </c>
      <c r="L40" s="36">
        <v>760</v>
      </c>
      <c r="M40" s="34">
        <f t="shared" si="4"/>
        <v>1772.5000000000002</v>
      </c>
      <c r="N40" s="30">
        <v>0</v>
      </c>
      <c r="O40" s="34">
        <f t="shared" si="1"/>
        <v>1477.5</v>
      </c>
      <c r="P40" s="34">
        <f t="shared" si="2"/>
        <v>1502.5</v>
      </c>
      <c r="Q40" s="30">
        <f t="shared" si="5"/>
        <v>3872.5</v>
      </c>
      <c r="R40" s="34">
        <f t="shared" si="3"/>
        <v>23497.5</v>
      </c>
      <c r="S40" s="28" t="s">
        <v>38</v>
      </c>
      <c r="T40" s="32" t="s">
        <v>29</v>
      </c>
    </row>
    <row r="41" spans="1:20">
      <c r="A41" s="28">
        <v>28</v>
      </c>
      <c r="B41" s="26" t="s">
        <v>74</v>
      </c>
      <c r="C41" s="27" t="s">
        <v>67</v>
      </c>
      <c r="D41" s="26" t="s">
        <v>44</v>
      </c>
      <c r="E41" s="28" t="s">
        <v>27</v>
      </c>
      <c r="F41" s="33">
        <v>15000</v>
      </c>
      <c r="G41" s="56">
        <v>0</v>
      </c>
      <c r="H41" s="30">
        <v>25</v>
      </c>
      <c r="I41" s="30">
        <v>430.5</v>
      </c>
      <c r="J41" s="30">
        <f t="shared" si="0"/>
        <v>1065</v>
      </c>
      <c r="K41" s="29">
        <v>195</v>
      </c>
      <c r="L41" s="31">
        <v>456</v>
      </c>
      <c r="M41" s="30">
        <f t="shared" si="4"/>
        <v>1063.5</v>
      </c>
      <c r="N41" s="30">
        <v>0</v>
      </c>
      <c r="O41" s="30">
        <f t="shared" si="1"/>
        <v>886.5</v>
      </c>
      <c r="P41" s="30">
        <f t="shared" si="2"/>
        <v>911.5</v>
      </c>
      <c r="Q41" s="30">
        <f t="shared" si="5"/>
        <v>2323.5</v>
      </c>
      <c r="R41" s="30">
        <f t="shared" si="3"/>
        <v>14088.5</v>
      </c>
      <c r="S41" s="28" t="s">
        <v>28</v>
      </c>
      <c r="T41" s="32" t="s">
        <v>29</v>
      </c>
    </row>
    <row r="42" spans="1:20">
      <c r="A42" s="28">
        <v>29</v>
      </c>
      <c r="B42" s="26" t="s">
        <v>75</v>
      </c>
      <c r="C42" s="27" t="s">
        <v>76</v>
      </c>
      <c r="D42" s="26" t="s">
        <v>77</v>
      </c>
      <c r="E42" s="28" t="s">
        <v>27</v>
      </c>
      <c r="F42" s="33">
        <v>45000</v>
      </c>
      <c r="G42" s="56">
        <v>1148.33</v>
      </c>
      <c r="H42" s="30">
        <v>25</v>
      </c>
      <c r="I42" s="30">
        <v>1291.5</v>
      </c>
      <c r="J42" s="30">
        <f t="shared" si="0"/>
        <v>3194.9999999999995</v>
      </c>
      <c r="K42" s="29">
        <v>585</v>
      </c>
      <c r="L42" s="31">
        <v>1368</v>
      </c>
      <c r="M42" s="30">
        <f t="shared" si="4"/>
        <v>3190.5</v>
      </c>
      <c r="N42" s="30">
        <v>0</v>
      </c>
      <c r="O42" s="30">
        <f t="shared" si="1"/>
        <v>2659.5</v>
      </c>
      <c r="P42" s="30">
        <f t="shared" si="2"/>
        <v>3832.83</v>
      </c>
      <c r="Q42" s="30">
        <f t="shared" si="5"/>
        <v>6970.5</v>
      </c>
      <c r="R42" s="30">
        <f t="shared" si="3"/>
        <v>41167.17</v>
      </c>
      <c r="S42" s="28" t="s">
        <v>38</v>
      </c>
      <c r="T42" s="32" t="s">
        <v>29</v>
      </c>
    </row>
    <row r="43" spans="1:20">
      <c r="A43" s="28">
        <v>30</v>
      </c>
      <c r="B43" s="26" t="s">
        <v>78</v>
      </c>
      <c r="C43" s="27" t="s">
        <v>76</v>
      </c>
      <c r="D43" s="26" t="s">
        <v>53</v>
      </c>
      <c r="E43" s="28" t="s">
        <v>27</v>
      </c>
      <c r="F43" s="33">
        <v>10000</v>
      </c>
      <c r="G43" s="56">
        <v>0</v>
      </c>
      <c r="H43" s="30">
        <v>25</v>
      </c>
      <c r="I43" s="30">
        <v>287</v>
      </c>
      <c r="J43" s="30">
        <f t="shared" si="0"/>
        <v>709.99999999999989</v>
      </c>
      <c r="K43" s="29">
        <v>130</v>
      </c>
      <c r="L43" s="31">
        <v>304</v>
      </c>
      <c r="M43" s="30">
        <f t="shared" si="4"/>
        <v>709</v>
      </c>
      <c r="N43" s="30">
        <v>0</v>
      </c>
      <c r="O43" s="30">
        <f t="shared" si="1"/>
        <v>591</v>
      </c>
      <c r="P43" s="30">
        <f t="shared" si="2"/>
        <v>616</v>
      </c>
      <c r="Q43" s="30">
        <f t="shared" si="5"/>
        <v>1549</v>
      </c>
      <c r="R43" s="30">
        <f t="shared" si="3"/>
        <v>9384</v>
      </c>
      <c r="S43" s="32" t="s">
        <v>38</v>
      </c>
      <c r="T43" s="32" t="s">
        <v>29</v>
      </c>
    </row>
    <row r="44" spans="1:20">
      <c r="A44" s="28">
        <v>31</v>
      </c>
      <c r="B44" s="26" t="s">
        <v>79</v>
      </c>
      <c r="C44" s="27" t="s">
        <v>76</v>
      </c>
      <c r="D44" s="26" t="s">
        <v>53</v>
      </c>
      <c r="E44" s="28" t="s">
        <v>27</v>
      </c>
      <c r="F44" s="33">
        <v>13000</v>
      </c>
      <c r="G44" s="56">
        <v>0</v>
      </c>
      <c r="H44" s="30">
        <v>25</v>
      </c>
      <c r="I44" s="30">
        <v>373.1</v>
      </c>
      <c r="J44" s="30">
        <f t="shared" si="0"/>
        <v>922.99999999999989</v>
      </c>
      <c r="K44" s="29">
        <v>169</v>
      </c>
      <c r="L44" s="31">
        <v>395.2</v>
      </c>
      <c r="M44" s="30">
        <f t="shared" si="4"/>
        <v>921.7</v>
      </c>
      <c r="N44" s="30">
        <v>0</v>
      </c>
      <c r="O44" s="30">
        <f t="shared" si="1"/>
        <v>768.3</v>
      </c>
      <c r="P44" s="30">
        <f t="shared" si="2"/>
        <v>793.3</v>
      </c>
      <c r="Q44" s="30">
        <f t="shared" si="5"/>
        <v>2013.7</v>
      </c>
      <c r="R44" s="30">
        <f t="shared" si="3"/>
        <v>12206.7</v>
      </c>
      <c r="S44" s="28" t="s">
        <v>38</v>
      </c>
      <c r="T44" s="32" t="s">
        <v>29</v>
      </c>
    </row>
    <row r="45" spans="1:20">
      <c r="A45" s="28">
        <v>32</v>
      </c>
      <c r="B45" s="26" t="s">
        <v>80</v>
      </c>
      <c r="C45" s="27" t="s">
        <v>76</v>
      </c>
      <c r="D45" s="26" t="s">
        <v>53</v>
      </c>
      <c r="E45" s="28" t="s">
        <v>27</v>
      </c>
      <c r="F45" s="33">
        <v>15000</v>
      </c>
      <c r="G45" s="56">
        <v>0</v>
      </c>
      <c r="H45" s="30">
        <v>25</v>
      </c>
      <c r="I45" s="30">
        <v>430.5</v>
      </c>
      <c r="J45" s="30">
        <f t="shared" si="0"/>
        <v>1065</v>
      </c>
      <c r="K45" s="29">
        <v>195</v>
      </c>
      <c r="L45" s="31">
        <v>456</v>
      </c>
      <c r="M45" s="30">
        <f t="shared" si="4"/>
        <v>1063.5</v>
      </c>
      <c r="N45" s="30">
        <v>0</v>
      </c>
      <c r="O45" s="30">
        <f t="shared" si="1"/>
        <v>886.5</v>
      </c>
      <c r="P45" s="30">
        <f t="shared" si="2"/>
        <v>911.5</v>
      </c>
      <c r="Q45" s="30">
        <f t="shared" si="5"/>
        <v>2323.5</v>
      </c>
      <c r="R45" s="30">
        <f t="shared" si="3"/>
        <v>14088.5</v>
      </c>
      <c r="S45" s="28" t="s">
        <v>38</v>
      </c>
      <c r="T45" s="32" t="s">
        <v>29</v>
      </c>
    </row>
    <row r="46" spans="1:20">
      <c r="A46" s="28">
        <v>33</v>
      </c>
      <c r="B46" s="26" t="s">
        <v>81</v>
      </c>
      <c r="C46" s="27" t="s">
        <v>76</v>
      </c>
      <c r="D46" s="26" t="s">
        <v>82</v>
      </c>
      <c r="E46" s="28" t="s">
        <v>27</v>
      </c>
      <c r="F46" s="33">
        <v>13000</v>
      </c>
      <c r="G46" s="56">
        <v>0</v>
      </c>
      <c r="H46" s="30">
        <v>25</v>
      </c>
      <c r="I46" s="30">
        <v>373.1</v>
      </c>
      <c r="J46" s="30">
        <f t="shared" si="0"/>
        <v>922.99999999999989</v>
      </c>
      <c r="K46" s="29">
        <v>169</v>
      </c>
      <c r="L46" s="31">
        <v>395.2</v>
      </c>
      <c r="M46" s="30">
        <f t="shared" si="4"/>
        <v>921.7</v>
      </c>
      <c r="N46" s="30">
        <v>0</v>
      </c>
      <c r="O46" s="30">
        <f t="shared" si="1"/>
        <v>768.3</v>
      </c>
      <c r="P46" s="30">
        <f t="shared" si="2"/>
        <v>793.3</v>
      </c>
      <c r="Q46" s="30">
        <f t="shared" si="5"/>
        <v>2013.7</v>
      </c>
      <c r="R46" s="30">
        <f t="shared" si="3"/>
        <v>12206.7</v>
      </c>
      <c r="S46" s="28" t="s">
        <v>38</v>
      </c>
      <c r="T46" s="32" t="s">
        <v>29</v>
      </c>
    </row>
    <row r="47" spans="1:20">
      <c r="A47" s="28">
        <v>34</v>
      </c>
      <c r="B47" s="26" t="s">
        <v>83</v>
      </c>
      <c r="C47" s="27" t="s">
        <v>76</v>
      </c>
      <c r="D47" s="26" t="s">
        <v>82</v>
      </c>
      <c r="E47" s="28" t="s">
        <v>27</v>
      </c>
      <c r="F47" s="33">
        <v>15000</v>
      </c>
      <c r="G47" s="56">
        <v>0</v>
      </c>
      <c r="H47" s="30">
        <v>25</v>
      </c>
      <c r="I47" s="30">
        <v>430.5</v>
      </c>
      <c r="J47" s="30">
        <f t="shared" si="0"/>
        <v>1065</v>
      </c>
      <c r="K47" s="29">
        <v>195</v>
      </c>
      <c r="L47" s="31">
        <v>456</v>
      </c>
      <c r="M47" s="30">
        <f t="shared" si="4"/>
        <v>1063.5</v>
      </c>
      <c r="N47" s="30">
        <v>0</v>
      </c>
      <c r="O47" s="30">
        <f t="shared" si="1"/>
        <v>886.5</v>
      </c>
      <c r="P47" s="30">
        <f t="shared" si="2"/>
        <v>911.5</v>
      </c>
      <c r="Q47" s="30">
        <f t="shared" si="5"/>
        <v>2323.5</v>
      </c>
      <c r="R47" s="30">
        <f t="shared" si="3"/>
        <v>14088.5</v>
      </c>
      <c r="S47" s="28" t="s">
        <v>28</v>
      </c>
      <c r="T47" s="32" t="s">
        <v>29</v>
      </c>
    </row>
    <row r="48" spans="1:20">
      <c r="A48" s="28">
        <v>35</v>
      </c>
      <c r="B48" s="26" t="s">
        <v>84</v>
      </c>
      <c r="C48" s="27" t="s">
        <v>76</v>
      </c>
      <c r="D48" s="26" t="s">
        <v>82</v>
      </c>
      <c r="E48" s="28" t="s">
        <v>27</v>
      </c>
      <c r="F48" s="33">
        <v>13000</v>
      </c>
      <c r="G48" s="56">
        <v>0</v>
      </c>
      <c r="H48" s="30">
        <v>25</v>
      </c>
      <c r="I48" s="30">
        <v>373.1</v>
      </c>
      <c r="J48" s="30">
        <f t="shared" si="0"/>
        <v>922.99999999999989</v>
      </c>
      <c r="K48" s="29">
        <v>169</v>
      </c>
      <c r="L48" s="31">
        <v>395.2</v>
      </c>
      <c r="M48" s="30">
        <f t="shared" si="4"/>
        <v>921.7</v>
      </c>
      <c r="N48" s="30">
        <v>0</v>
      </c>
      <c r="O48" s="30">
        <f t="shared" si="1"/>
        <v>768.3</v>
      </c>
      <c r="P48" s="30">
        <f t="shared" si="2"/>
        <v>793.3</v>
      </c>
      <c r="Q48" s="30">
        <f t="shared" si="5"/>
        <v>2013.7</v>
      </c>
      <c r="R48" s="30">
        <f t="shared" si="3"/>
        <v>12206.7</v>
      </c>
      <c r="S48" s="28" t="s">
        <v>38</v>
      </c>
      <c r="T48" s="32" t="s">
        <v>29</v>
      </c>
    </row>
    <row r="49" spans="1:20">
      <c r="A49" s="28">
        <v>36</v>
      </c>
      <c r="B49" s="26" t="s">
        <v>85</v>
      </c>
      <c r="C49" s="27" t="s">
        <v>76</v>
      </c>
      <c r="D49" s="26" t="s">
        <v>86</v>
      </c>
      <c r="E49" s="28" t="s">
        <v>27</v>
      </c>
      <c r="F49" s="33">
        <v>20000</v>
      </c>
      <c r="G49" s="56">
        <v>0</v>
      </c>
      <c r="H49" s="30">
        <v>25</v>
      </c>
      <c r="I49" s="30">
        <v>574</v>
      </c>
      <c r="J49" s="30">
        <f t="shared" si="0"/>
        <v>1419.9999999999998</v>
      </c>
      <c r="K49" s="29">
        <v>260</v>
      </c>
      <c r="L49" s="31">
        <v>608</v>
      </c>
      <c r="M49" s="30">
        <f t="shared" si="4"/>
        <v>1418</v>
      </c>
      <c r="N49" s="30">
        <v>0</v>
      </c>
      <c r="O49" s="30">
        <f t="shared" si="1"/>
        <v>1182</v>
      </c>
      <c r="P49" s="30">
        <f t="shared" si="2"/>
        <v>1207</v>
      </c>
      <c r="Q49" s="30">
        <f t="shared" si="5"/>
        <v>3098</v>
      </c>
      <c r="R49" s="30">
        <f t="shared" si="3"/>
        <v>18793</v>
      </c>
      <c r="S49" s="28" t="s">
        <v>28</v>
      </c>
      <c r="T49" s="32" t="s">
        <v>29</v>
      </c>
    </row>
    <row r="50" spans="1:20">
      <c r="A50" s="28">
        <v>37</v>
      </c>
      <c r="B50" s="26" t="s">
        <v>87</v>
      </c>
      <c r="C50" s="27" t="s">
        <v>76</v>
      </c>
      <c r="D50" s="26" t="s">
        <v>86</v>
      </c>
      <c r="E50" s="28" t="s">
        <v>27</v>
      </c>
      <c r="F50" s="33">
        <v>13000</v>
      </c>
      <c r="G50" s="56">
        <v>0</v>
      </c>
      <c r="H50" s="30">
        <v>25</v>
      </c>
      <c r="I50" s="30">
        <v>373.1</v>
      </c>
      <c r="J50" s="30">
        <f t="shared" si="0"/>
        <v>922.99999999999989</v>
      </c>
      <c r="K50" s="29">
        <v>169</v>
      </c>
      <c r="L50" s="31">
        <v>395.2</v>
      </c>
      <c r="M50" s="30">
        <f t="shared" si="4"/>
        <v>921.7</v>
      </c>
      <c r="N50" s="30">
        <v>0</v>
      </c>
      <c r="O50" s="30">
        <f t="shared" si="1"/>
        <v>768.3</v>
      </c>
      <c r="P50" s="30">
        <f t="shared" si="2"/>
        <v>793.3</v>
      </c>
      <c r="Q50" s="30">
        <f t="shared" si="5"/>
        <v>2013.7</v>
      </c>
      <c r="R50" s="30">
        <f t="shared" si="3"/>
        <v>12206.7</v>
      </c>
      <c r="S50" s="28" t="s">
        <v>38</v>
      </c>
      <c r="T50" s="32" t="s">
        <v>29</v>
      </c>
    </row>
    <row r="51" spans="1:20">
      <c r="A51" s="28">
        <v>38</v>
      </c>
      <c r="B51" s="26" t="s">
        <v>88</v>
      </c>
      <c r="C51" s="27" t="s">
        <v>76</v>
      </c>
      <c r="D51" s="26" t="s">
        <v>82</v>
      </c>
      <c r="E51" s="28" t="s">
        <v>27</v>
      </c>
      <c r="F51" s="33">
        <v>17000</v>
      </c>
      <c r="G51" s="56">
        <v>0</v>
      </c>
      <c r="H51" s="30">
        <v>25</v>
      </c>
      <c r="I51" s="30">
        <v>487.9</v>
      </c>
      <c r="J51" s="30">
        <f t="shared" si="0"/>
        <v>1207</v>
      </c>
      <c r="K51" s="29">
        <v>221</v>
      </c>
      <c r="L51" s="31">
        <v>516.79999999999995</v>
      </c>
      <c r="M51" s="30">
        <f t="shared" si="4"/>
        <v>1205.3000000000002</v>
      </c>
      <c r="N51" s="30">
        <v>0</v>
      </c>
      <c r="O51" s="30">
        <f t="shared" si="1"/>
        <v>1004.6999999999999</v>
      </c>
      <c r="P51" s="30">
        <f t="shared" si="2"/>
        <v>1029.6999999999998</v>
      </c>
      <c r="Q51" s="30">
        <f t="shared" si="5"/>
        <v>2633.3</v>
      </c>
      <c r="R51" s="30">
        <f t="shared" si="3"/>
        <v>15970.3</v>
      </c>
      <c r="S51" s="28" t="s">
        <v>38</v>
      </c>
      <c r="T51" s="32" t="s">
        <v>29</v>
      </c>
    </row>
    <row r="52" spans="1:20">
      <c r="A52" s="28">
        <v>39</v>
      </c>
      <c r="B52" s="26" t="s">
        <v>89</v>
      </c>
      <c r="C52" s="27" t="s">
        <v>76</v>
      </c>
      <c r="D52" s="26" t="s">
        <v>82</v>
      </c>
      <c r="E52" s="28" t="s">
        <v>27</v>
      </c>
      <c r="F52" s="33">
        <v>15000</v>
      </c>
      <c r="G52" s="56">
        <v>0</v>
      </c>
      <c r="H52" s="30">
        <v>25</v>
      </c>
      <c r="I52" s="30">
        <v>430.5</v>
      </c>
      <c r="J52" s="30">
        <f t="shared" si="0"/>
        <v>1065</v>
      </c>
      <c r="K52" s="29">
        <v>195</v>
      </c>
      <c r="L52" s="31">
        <v>456</v>
      </c>
      <c r="M52" s="30">
        <f t="shared" si="4"/>
        <v>1063.5</v>
      </c>
      <c r="N52" s="30">
        <v>0</v>
      </c>
      <c r="O52" s="30">
        <f t="shared" si="1"/>
        <v>886.5</v>
      </c>
      <c r="P52" s="30">
        <f t="shared" si="2"/>
        <v>911.5</v>
      </c>
      <c r="Q52" s="30">
        <f t="shared" si="5"/>
        <v>2323.5</v>
      </c>
      <c r="R52" s="30">
        <f t="shared" si="3"/>
        <v>14088.5</v>
      </c>
      <c r="S52" s="28" t="s">
        <v>38</v>
      </c>
      <c r="T52" s="32" t="s">
        <v>29</v>
      </c>
    </row>
    <row r="53" spans="1:20">
      <c r="A53" s="28">
        <v>40</v>
      </c>
      <c r="B53" s="26" t="s">
        <v>90</v>
      </c>
      <c r="C53" s="27" t="s">
        <v>76</v>
      </c>
      <c r="D53" s="26" t="s">
        <v>91</v>
      </c>
      <c r="E53" s="28" t="s">
        <v>27</v>
      </c>
      <c r="F53" s="33">
        <v>45000</v>
      </c>
      <c r="G53" s="56">
        <v>969.81</v>
      </c>
      <c r="H53" s="30">
        <v>25</v>
      </c>
      <c r="I53" s="30">
        <v>1291.5</v>
      </c>
      <c r="J53" s="30">
        <f t="shared" si="0"/>
        <v>3194.9999999999995</v>
      </c>
      <c r="K53" s="29">
        <v>585</v>
      </c>
      <c r="L53" s="31">
        <v>1368</v>
      </c>
      <c r="M53" s="30">
        <f t="shared" si="4"/>
        <v>3190.5</v>
      </c>
      <c r="N53" s="32">
        <v>1190.1199999999999</v>
      </c>
      <c r="O53" s="30">
        <f t="shared" si="1"/>
        <v>2659.5</v>
      </c>
      <c r="P53" s="30">
        <f t="shared" si="2"/>
        <v>4844.43</v>
      </c>
      <c r="Q53" s="30">
        <f t="shared" si="5"/>
        <v>6970.5</v>
      </c>
      <c r="R53" s="30">
        <f t="shared" si="3"/>
        <v>40155.57</v>
      </c>
      <c r="S53" s="28" t="s">
        <v>38</v>
      </c>
      <c r="T53" s="32" t="s">
        <v>29</v>
      </c>
    </row>
    <row r="54" spans="1:20">
      <c r="A54" s="28">
        <v>41</v>
      </c>
      <c r="B54" s="26" t="s">
        <v>92</v>
      </c>
      <c r="C54" s="27" t="s">
        <v>93</v>
      </c>
      <c r="D54" s="26" t="s">
        <v>94</v>
      </c>
      <c r="E54" s="28" t="s">
        <v>27</v>
      </c>
      <c r="F54" s="33">
        <v>60000</v>
      </c>
      <c r="G54" s="56">
        <v>3486.68</v>
      </c>
      <c r="H54" s="30">
        <v>25</v>
      </c>
      <c r="I54" s="30">
        <v>1722</v>
      </c>
      <c r="J54" s="30">
        <f t="shared" si="0"/>
        <v>4260</v>
      </c>
      <c r="K54" s="29">
        <v>780</v>
      </c>
      <c r="L54" s="31">
        <v>1824</v>
      </c>
      <c r="M54" s="30">
        <f t="shared" si="4"/>
        <v>4254</v>
      </c>
      <c r="N54" s="30">
        <v>0</v>
      </c>
      <c r="O54" s="30">
        <f t="shared" si="1"/>
        <v>3546</v>
      </c>
      <c r="P54" s="30">
        <f t="shared" si="2"/>
        <v>7057.68</v>
      </c>
      <c r="Q54" s="30">
        <f t="shared" si="5"/>
        <v>9294</v>
      </c>
      <c r="R54" s="30">
        <f t="shared" si="3"/>
        <v>52942.32</v>
      </c>
      <c r="S54" s="28" t="s">
        <v>38</v>
      </c>
      <c r="T54" s="32" t="s">
        <v>29</v>
      </c>
    </row>
    <row r="55" spans="1:20">
      <c r="A55" s="28">
        <v>42</v>
      </c>
      <c r="B55" s="26" t="s">
        <v>95</v>
      </c>
      <c r="C55" s="27" t="s">
        <v>93</v>
      </c>
      <c r="D55" s="26" t="s">
        <v>53</v>
      </c>
      <c r="E55" s="28" t="s">
        <v>27</v>
      </c>
      <c r="F55" s="33">
        <v>15000</v>
      </c>
      <c r="G55" s="56">
        <v>0</v>
      </c>
      <c r="H55" s="30">
        <v>25</v>
      </c>
      <c r="I55" s="30">
        <v>430.5</v>
      </c>
      <c r="J55" s="30">
        <f t="shared" si="0"/>
        <v>1065</v>
      </c>
      <c r="K55" s="29">
        <v>195</v>
      </c>
      <c r="L55" s="31">
        <v>456</v>
      </c>
      <c r="M55" s="30">
        <f t="shared" si="4"/>
        <v>1063.5</v>
      </c>
      <c r="N55" s="30">
        <v>0</v>
      </c>
      <c r="O55" s="30">
        <f t="shared" si="1"/>
        <v>886.5</v>
      </c>
      <c r="P55" s="30">
        <f t="shared" si="2"/>
        <v>911.5</v>
      </c>
      <c r="Q55" s="30">
        <f t="shared" si="5"/>
        <v>2323.5</v>
      </c>
      <c r="R55" s="30">
        <f t="shared" si="3"/>
        <v>14088.5</v>
      </c>
      <c r="S55" s="28" t="s">
        <v>38</v>
      </c>
      <c r="T55" s="32" t="s">
        <v>29</v>
      </c>
    </row>
    <row r="56" spans="1:20">
      <c r="A56" s="28">
        <v>43</v>
      </c>
      <c r="B56" s="26" t="s">
        <v>96</v>
      </c>
      <c r="C56" s="27" t="s">
        <v>93</v>
      </c>
      <c r="D56" s="26" t="s">
        <v>97</v>
      </c>
      <c r="E56" s="28" t="s">
        <v>27</v>
      </c>
      <c r="F56" s="33">
        <v>17000</v>
      </c>
      <c r="G56" s="56">
        <v>0</v>
      </c>
      <c r="H56" s="30">
        <v>25</v>
      </c>
      <c r="I56" s="30">
        <v>487.9</v>
      </c>
      <c r="J56" s="30">
        <f t="shared" si="0"/>
        <v>1207</v>
      </c>
      <c r="K56" s="29">
        <v>221</v>
      </c>
      <c r="L56" s="31">
        <v>516.79999999999995</v>
      </c>
      <c r="M56" s="30">
        <f t="shared" si="4"/>
        <v>1205.3000000000002</v>
      </c>
      <c r="N56" s="30">
        <v>0</v>
      </c>
      <c r="O56" s="30">
        <f t="shared" si="1"/>
        <v>1004.6999999999999</v>
      </c>
      <c r="P56" s="30">
        <f t="shared" si="2"/>
        <v>1029.6999999999998</v>
      </c>
      <c r="Q56" s="30">
        <f t="shared" si="5"/>
        <v>2633.3</v>
      </c>
      <c r="R56" s="30">
        <f t="shared" si="3"/>
        <v>15970.3</v>
      </c>
      <c r="S56" s="28" t="s">
        <v>38</v>
      </c>
      <c r="T56" s="32" t="s">
        <v>29</v>
      </c>
    </row>
    <row r="57" spans="1:20">
      <c r="A57" s="28">
        <v>44</v>
      </c>
      <c r="B57" s="26" t="s">
        <v>98</v>
      </c>
      <c r="C57" s="27" t="s">
        <v>93</v>
      </c>
      <c r="D57" s="26" t="s">
        <v>99</v>
      </c>
      <c r="E57" s="28" t="s">
        <v>27</v>
      </c>
      <c r="F57" s="33">
        <v>34000</v>
      </c>
      <c r="G57" s="56">
        <v>0</v>
      </c>
      <c r="H57" s="34">
        <v>25</v>
      </c>
      <c r="I57" s="34">
        <v>975.8</v>
      </c>
      <c r="J57" s="34">
        <f t="shared" si="0"/>
        <v>2414</v>
      </c>
      <c r="K57" s="35">
        <v>442</v>
      </c>
      <c r="L57" s="36">
        <v>1033.5999999999999</v>
      </c>
      <c r="M57" s="34">
        <f t="shared" si="4"/>
        <v>2410.6000000000004</v>
      </c>
      <c r="N57" s="37">
        <v>1190.1199999999999</v>
      </c>
      <c r="O57" s="34">
        <f t="shared" si="1"/>
        <v>2009.3999999999999</v>
      </c>
      <c r="P57" s="34">
        <f t="shared" si="2"/>
        <v>3224.5199999999995</v>
      </c>
      <c r="Q57" s="30">
        <f t="shared" si="5"/>
        <v>5266.6</v>
      </c>
      <c r="R57" s="34">
        <f t="shared" si="3"/>
        <v>30775.48</v>
      </c>
      <c r="S57" s="28" t="s">
        <v>38</v>
      </c>
      <c r="T57" s="32" t="s">
        <v>29</v>
      </c>
    </row>
    <row r="58" spans="1:20">
      <c r="A58" s="28">
        <v>45</v>
      </c>
      <c r="B58" s="26" t="s">
        <v>100</v>
      </c>
      <c r="C58" s="27" t="s">
        <v>93</v>
      </c>
      <c r="D58" s="26" t="s">
        <v>37</v>
      </c>
      <c r="E58" s="28" t="s">
        <v>27</v>
      </c>
      <c r="F58" s="33">
        <v>25000</v>
      </c>
      <c r="G58" s="56">
        <v>0</v>
      </c>
      <c r="H58" s="30">
        <v>25</v>
      </c>
      <c r="I58" s="34">
        <v>717.5</v>
      </c>
      <c r="J58" s="34">
        <f t="shared" si="0"/>
        <v>1774.9999999999998</v>
      </c>
      <c r="K58" s="35">
        <v>325</v>
      </c>
      <c r="L58" s="36">
        <v>760</v>
      </c>
      <c r="M58" s="34">
        <f t="shared" si="4"/>
        <v>1772.5000000000002</v>
      </c>
      <c r="N58" s="30">
        <v>0</v>
      </c>
      <c r="O58" s="34">
        <f t="shared" si="1"/>
        <v>1477.5</v>
      </c>
      <c r="P58" s="34">
        <f t="shared" si="2"/>
        <v>1502.5</v>
      </c>
      <c r="Q58" s="30">
        <f t="shared" si="5"/>
        <v>3872.5</v>
      </c>
      <c r="R58" s="34">
        <f t="shared" si="3"/>
        <v>23497.5</v>
      </c>
      <c r="S58" s="28" t="s">
        <v>38</v>
      </c>
      <c r="T58" s="32" t="s">
        <v>29</v>
      </c>
    </row>
    <row r="59" spans="1:20">
      <c r="A59" s="28">
        <v>46</v>
      </c>
      <c r="B59" s="26" t="s">
        <v>101</v>
      </c>
      <c r="C59" s="27" t="s">
        <v>93</v>
      </c>
      <c r="D59" s="26" t="s">
        <v>102</v>
      </c>
      <c r="E59" s="28" t="s">
        <v>27</v>
      </c>
      <c r="F59" s="33">
        <v>25000</v>
      </c>
      <c r="G59" s="56">
        <v>0</v>
      </c>
      <c r="H59" s="30">
        <v>25</v>
      </c>
      <c r="I59" s="34">
        <v>717.5</v>
      </c>
      <c r="J59" s="34">
        <f t="shared" si="0"/>
        <v>1774.9999999999998</v>
      </c>
      <c r="K59" s="35">
        <v>325</v>
      </c>
      <c r="L59" s="36">
        <v>760</v>
      </c>
      <c r="M59" s="34">
        <f t="shared" si="4"/>
        <v>1772.5000000000002</v>
      </c>
      <c r="N59" s="37">
        <v>1190.1199999999999</v>
      </c>
      <c r="O59" s="34">
        <f t="shared" si="1"/>
        <v>1477.5</v>
      </c>
      <c r="P59" s="34">
        <f t="shared" si="2"/>
        <v>2692.62</v>
      </c>
      <c r="Q59" s="30">
        <f t="shared" si="5"/>
        <v>3872.5</v>
      </c>
      <c r="R59" s="34">
        <f t="shared" si="3"/>
        <v>22307.38</v>
      </c>
      <c r="S59" s="28" t="s">
        <v>38</v>
      </c>
      <c r="T59" s="32" t="s">
        <v>29</v>
      </c>
    </row>
    <row r="60" spans="1:20">
      <c r="A60" s="28">
        <v>47</v>
      </c>
      <c r="B60" s="26" t="s">
        <v>103</v>
      </c>
      <c r="C60" s="27" t="s">
        <v>93</v>
      </c>
      <c r="D60" s="26" t="s">
        <v>104</v>
      </c>
      <c r="E60" s="28" t="s">
        <v>27</v>
      </c>
      <c r="F60" s="33">
        <v>15000</v>
      </c>
      <c r="G60" s="56">
        <v>0</v>
      </c>
      <c r="H60" s="30">
        <v>25</v>
      </c>
      <c r="I60" s="30">
        <v>430.5</v>
      </c>
      <c r="J60" s="30">
        <f t="shared" si="0"/>
        <v>1065</v>
      </c>
      <c r="K60" s="29">
        <v>195</v>
      </c>
      <c r="L60" s="31">
        <v>456</v>
      </c>
      <c r="M60" s="30">
        <f t="shared" si="4"/>
        <v>1063.5</v>
      </c>
      <c r="N60" s="30">
        <v>0</v>
      </c>
      <c r="O60" s="30">
        <f t="shared" si="1"/>
        <v>886.5</v>
      </c>
      <c r="P60" s="30">
        <f t="shared" si="2"/>
        <v>911.5</v>
      </c>
      <c r="Q60" s="30">
        <f t="shared" si="5"/>
        <v>2323.5</v>
      </c>
      <c r="R60" s="30">
        <f t="shared" si="3"/>
        <v>14088.5</v>
      </c>
      <c r="S60" s="28" t="s">
        <v>28</v>
      </c>
      <c r="T60" s="32" t="s">
        <v>29</v>
      </c>
    </row>
    <row r="61" spans="1:20" s="40" customFormat="1" ht="15.75">
      <c r="A61" s="28">
        <v>48</v>
      </c>
      <c r="B61" s="38" t="s">
        <v>105</v>
      </c>
      <c r="C61" s="27" t="s">
        <v>93</v>
      </c>
      <c r="D61" s="39" t="s">
        <v>106</v>
      </c>
      <c r="E61" s="28" t="s">
        <v>107</v>
      </c>
      <c r="F61" s="64">
        <v>85000</v>
      </c>
      <c r="G61" s="56">
        <v>8576.99</v>
      </c>
      <c r="H61" s="34">
        <v>25</v>
      </c>
      <c r="I61" s="34">
        <v>2439.5</v>
      </c>
      <c r="J61" s="34">
        <f t="shared" si="0"/>
        <v>6034.9999999999991</v>
      </c>
      <c r="K61" s="35">
        <v>811.2</v>
      </c>
      <c r="L61" s="36">
        <v>2584</v>
      </c>
      <c r="M61" s="34">
        <f t="shared" si="4"/>
        <v>6026.5</v>
      </c>
      <c r="N61" s="30">
        <v>0</v>
      </c>
      <c r="O61" s="34">
        <f t="shared" si="1"/>
        <v>5023.5</v>
      </c>
      <c r="P61" s="34">
        <f t="shared" si="2"/>
        <v>13625.49</v>
      </c>
      <c r="Q61" s="30">
        <f t="shared" si="5"/>
        <v>12872.699999999999</v>
      </c>
      <c r="R61" s="34">
        <f t="shared" si="3"/>
        <v>71374.509999999995</v>
      </c>
      <c r="S61" s="28" t="s">
        <v>38</v>
      </c>
      <c r="T61" s="32" t="s">
        <v>29</v>
      </c>
    </row>
    <row r="62" spans="1:20">
      <c r="A62" s="28">
        <v>49</v>
      </c>
      <c r="B62" s="26" t="s">
        <v>108</v>
      </c>
      <c r="C62" s="27" t="s">
        <v>93</v>
      </c>
      <c r="D62" s="26" t="s">
        <v>53</v>
      </c>
      <c r="E62" s="28" t="s">
        <v>27</v>
      </c>
      <c r="F62" s="33">
        <v>25000</v>
      </c>
      <c r="G62" s="56">
        <v>0</v>
      </c>
      <c r="H62" s="30">
        <v>25</v>
      </c>
      <c r="I62" s="34">
        <v>717.5</v>
      </c>
      <c r="J62" s="34">
        <f t="shared" si="0"/>
        <v>1774.9999999999998</v>
      </c>
      <c r="K62" s="35">
        <v>325</v>
      </c>
      <c r="L62" s="36">
        <v>760</v>
      </c>
      <c r="M62" s="34">
        <f t="shared" si="4"/>
        <v>1772.5000000000002</v>
      </c>
      <c r="N62" s="30">
        <v>0</v>
      </c>
      <c r="O62" s="34">
        <f t="shared" si="1"/>
        <v>1477.5</v>
      </c>
      <c r="P62" s="34">
        <f t="shared" si="2"/>
        <v>1502.5</v>
      </c>
      <c r="Q62" s="30">
        <f t="shared" si="5"/>
        <v>3872.5</v>
      </c>
      <c r="R62" s="34">
        <f t="shared" si="3"/>
        <v>23497.5</v>
      </c>
      <c r="S62" s="28" t="s">
        <v>38</v>
      </c>
      <c r="T62" s="32" t="s">
        <v>29</v>
      </c>
    </row>
    <row r="63" spans="1:20">
      <c r="A63" s="28">
        <v>50</v>
      </c>
      <c r="B63" s="26" t="s">
        <v>109</v>
      </c>
      <c r="C63" s="27" t="s">
        <v>110</v>
      </c>
      <c r="D63" s="26" t="s">
        <v>53</v>
      </c>
      <c r="E63" s="28" t="s">
        <v>27</v>
      </c>
      <c r="F63" s="33">
        <v>11000</v>
      </c>
      <c r="G63" s="56">
        <v>0</v>
      </c>
      <c r="H63" s="30">
        <v>25</v>
      </c>
      <c r="I63" s="30">
        <v>315.7</v>
      </c>
      <c r="J63" s="30">
        <f t="shared" si="0"/>
        <v>780.99999999999989</v>
      </c>
      <c r="K63" s="29">
        <v>143</v>
      </c>
      <c r="L63" s="31">
        <v>334.4</v>
      </c>
      <c r="M63" s="30">
        <f t="shared" si="4"/>
        <v>779.90000000000009</v>
      </c>
      <c r="N63" s="30">
        <v>0</v>
      </c>
      <c r="O63" s="30">
        <f t="shared" si="1"/>
        <v>650.09999999999991</v>
      </c>
      <c r="P63" s="30">
        <f t="shared" si="2"/>
        <v>675.09999999999991</v>
      </c>
      <c r="Q63" s="30">
        <f t="shared" si="5"/>
        <v>1703.9</v>
      </c>
      <c r="R63" s="30">
        <f t="shared" si="3"/>
        <v>10324.9</v>
      </c>
      <c r="S63" s="30" t="s">
        <v>38</v>
      </c>
      <c r="T63" s="32" t="s">
        <v>29</v>
      </c>
    </row>
    <row r="64" spans="1:20">
      <c r="A64" s="28">
        <v>51</v>
      </c>
      <c r="B64" s="26" t="s">
        <v>111</v>
      </c>
      <c r="C64" s="27" t="s">
        <v>110</v>
      </c>
      <c r="D64" s="26" t="s">
        <v>53</v>
      </c>
      <c r="E64" s="28" t="s">
        <v>27</v>
      </c>
      <c r="F64" s="33">
        <v>20000</v>
      </c>
      <c r="G64" s="56">
        <v>0</v>
      </c>
      <c r="H64" s="30">
        <v>25</v>
      </c>
      <c r="I64" s="30">
        <v>574</v>
      </c>
      <c r="J64" s="30">
        <f t="shared" si="0"/>
        <v>1419.9999999999998</v>
      </c>
      <c r="K64" s="29">
        <v>260</v>
      </c>
      <c r="L64" s="31">
        <v>608</v>
      </c>
      <c r="M64" s="30">
        <f t="shared" si="4"/>
        <v>1418</v>
      </c>
      <c r="N64" s="30">
        <v>0</v>
      </c>
      <c r="O64" s="30">
        <f t="shared" si="1"/>
        <v>1182</v>
      </c>
      <c r="P64" s="30">
        <f t="shared" si="2"/>
        <v>1207</v>
      </c>
      <c r="Q64" s="30">
        <f t="shared" si="5"/>
        <v>3098</v>
      </c>
      <c r="R64" s="30">
        <f t="shared" si="3"/>
        <v>18793</v>
      </c>
      <c r="S64" s="28" t="s">
        <v>28</v>
      </c>
      <c r="T64" s="32" t="s">
        <v>29</v>
      </c>
    </row>
    <row r="65" spans="1:20">
      <c r="A65" s="28">
        <v>52</v>
      </c>
      <c r="B65" s="26" t="s">
        <v>112</v>
      </c>
      <c r="C65" s="27" t="s">
        <v>110</v>
      </c>
      <c r="D65" s="26" t="s">
        <v>53</v>
      </c>
      <c r="E65" s="28" t="s">
        <v>27</v>
      </c>
      <c r="F65" s="33">
        <v>15000</v>
      </c>
      <c r="G65" s="56">
        <v>0</v>
      </c>
      <c r="H65" s="30">
        <v>25</v>
      </c>
      <c r="I65" s="30">
        <v>430.5</v>
      </c>
      <c r="J65" s="30">
        <f t="shared" si="0"/>
        <v>1065</v>
      </c>
      <c r="K65" s="29">
        <v>195</v>
      </c>
      <c r="L65" s="31">
        <v>456</v>
      </c>
      <c r="M65" s="30">
        <f t="shared" si="4"/>
        <v>1063.5</v>
      </c>
      <c r="N65" s="30">
        <v>0</v>
      </c>
      <c r="O65" s="30">
        <f t="shared" si="1"/>
        <v>886.5</v>
      </c>
      <c r="P65" s="30">
        <f t="shared" si="2"/>
        <v>911.5</v>
      </c>
      <c r="Q65" s="30">
        <f t="shared" si="5"/>
        <v>2323.5</v>
      </c>
      <c r="R65" s="30">
        <f t="shared" si="3"/>
        <v>14088.5</v>
      </c>
      <c r="S65" s="28" t="s">
        <v>38</v>
      </c>
      <c r="T65" s="32" t="s">
        <v>29</v>
      </c>
    </row>
    <row r="66" spans="1:20">
      <c r="A66" s="28">
        <v>53</v>
      </c>
      <c r="B66" s="26" t="s">
        <v>113</v>
      </c>
      <c r="C66" s="27" t="s">
        <v>110</v>
      </c>
      <c r="D66" s="26" t="s">
        <v>53</v>
      </c>
      <c r="E66" s="28" t="s">
        <v>27</v>
      </c>
      <c r="F66" s="33">
        <v>10000</v>
      </c>
      <c r="G66" s="56">
        <v>0</v>
      </c>
      <c r="H66" s="30">
        <v>25</v>
      </c>
      <c r="I66" s="30">
        <v>287</v>
      </c>
      <c r="J66" s="30">
        <f t="shared" si="0"/>
        <v>709.99999999999989</v>
      </c>
      <c r="K66" s="29">
        <v>130</v>
      </c>
      <c r="L66" s="31">
        <v>304</v>
      </c>
      <c r="M66" s="30">
        <f t="shared" si="4"/>
        <v>709</v>
      </c>
      <c r="N66" s="30">
        <v>0</v>
      </c>
      <c r="O66" s="30">
        <f t="shared" si="1"/>
        <v>591</v>
      </c>
      <c r="P66" s="30">
        <f t="shared" si="2"/>
        <v>616</v>
      </c>
      <c r="Q66" s="30">
        <f t="shared" si="5"/>
        <v>1549</v>
      </c>
      <c r="R66" s="30">
        <f t="shared" si="3"/>
        <v>9384</v>
      </c>
      <c r="S66" s="28" t="s">
        <v>38</v>
      </c>
      <c r="T66" s="32" t="s">
        <v>29</v>
      </c>
    </row>
    <row r="67" spans="1:20">
      <c r="A67" s="28">
        <v>54</v>
      </c>
      <c r="B67" s="26" t="s">
        <v>114</v>
      </c>
      <c r="C67" s="27" t="s">
        <v>110</v>
      </c>
      <c r="D67" s="26" t="s">
        <v>53</v>
      </c>
      <c r="E67" s="28" t="s">
        <v>27</v>
      </c>
      <c r="F67" s="33">
        <v>15000</v>
      </c>
      <c r="G67" s="56">
        <v>0</v>
      </c>
      <c r="H67" s="30">
        <v>25</v>
      </c>
      <c r="I67" s="30">
        <v>430.5</v>
      </c>
      <c r="J67" s="30">
        <f t="shared" si="0"/>
        <v>1065</v>
      </c>
      <c r="K67" s="29">
        <v>195</v>
      </c>
      <c r="L67" s="31">
        <v>456</v>
      </c>
      <c r="M67" s="30">
        <f t="shared" si="4"/>
        <v>1063.5</v>
      </c>
      <c r="N67" s="30">
        <v>0</v>
      </c>
      <c r="O67" s="30">
        <f t="shared" si="1"/>
        <v>886.5</v>
      </c>
      <c r="P67" s="30">
        <f t="shared" si="2"/>
        <v>911.5</v>
      </c>
      <c r="Q67" s="30">
        <f t="shared" si="5"/>
        <v>2323.5</v>
      </c>
      <c r="R67" s="30">
        <f t="shared" si="3"/>
        <v>14088.5</v>
      </c>
      <c r="S67" s="28" t="s">
        <v>38</v>
      </c>
      <c r="T67" s="32" t="s">
        <v>29</v>
      </c>
    </row>
    <row r="68" spans="1:20">
      <c r="A68" s="28">
        <v>55</v>
      </c>
      <c r="B68" s="26" t="s">
        <v>115</v>
      </c>
      <c r="C68" s="27" t="s">
        <v>110</v>
      </c>
      <c r="D68" s="26" t="s">
        <v>37</v>
      </c>
      <c r="E68" s="28" t="s">
        <v>27</v>
      </c>
      <c r="F68" s="33">
        <v>15000</v>
      </c>
      <c r="G68" s="56">
        <v>0</v>
      </c>
      <c r="H68" s="30">
        <v>25</v>
      </c>
      <c r="I68" s="30">
        <v>430.5</v>
      </c>
      <c r="J68" s="30">
        <f t="shared" si="0"/>
        <v>1065</v>
      </c>
      <c r="K68" s="29">
        <v>195</v>
      </c>
      <c r="L68" s="31">
        <v>456</v>
      </c>
      <c r="M68" s="30">
        <f t="shared" si="4"/>
        <v>1063.5</v>
      </c>
      <c r="N68" s="30">
        <v>0</v>
      </c>
      <c r="O68" s="30">
        <f t="shared" si="1"/>
        <v>886.5</v>
      </c>
      <c r="P68" s="30">
        <f t="shared" si="2"/>
        <v>911.5</v>
      </c>
      <c r="Q68" s="30">
        <f t="shared" si="5"/>
        <v>2323.5</v>
      </c>
      <c r="R68" s="30">
        <f t="shared" si="3"/>
        <v>14088.5</v>
      </c>
      <c r="S68" s="28" t="s">
        <v>38</v>
      </c>
      <c r="T68" s="32" t="s">
        <v>29</v>
      </c>
    </row>
    <row r="69" spans="1:20">
      <c r="A69" s="28">
        <v>56</v>
      </c>
      <c r="B69" s="26" t="s">
        <v>116</v>
      </c>
      <c r="C69" s="27" t="s">
        <v>117</v>
      </c>
      <c r="D69" s="26" t="s">
        <v>118</v>
      </c>
      <c r="E69" s="28" t="s">
        <v>27</v>
      </c>
      <c r="F69" s="33">
        <v>25000</v>
      </c>
      <c r="G69" s="56">
        <v>0</v>
      </c>
      <c r="H69" s="30">
        <v>25</v>
      </c>
      <c r="I69" s="34">
        <v>717.5</v>
      </c>
      <c r="J69" s="34">
        <f t="shared" si="0"/>
        <v>1774.9999999999998</v>
      </c>
      <c r="K69" s="35">
        <v>325</v>
      </c>
      <c r="L69" s="36">
        <v>760</v>
      </c>
      <c r="M69" s="34">
        <f t="shared" si="4"/>
        <v>1772.5000000000002</v>
      </c>
      <c r="N69" s="30">
        <v>0</v>
      </c>
      <c r="O69" s="34">
        <f t="shared" si="1"/>
        <v>1477.5</v>
      </c>
      <c r="P69" s="34">
        <f t="shared" si="2"/>
        <v>1502.5</v>
      </c>
      <c r="Q69" s="30">
        <f t="shared" si="5"/>
        <v>3872.5</v>
      </c>
      <c r="R69" s="34">
        <f t="shared" si="3"/>
        <v>23497.5</v>
      </c>
      <c r="S69" s="28" t="s">
        <v>28</v>
      </c>
      <c r="T69" s="32" t="s">
        <v>29</v>
      </c>
    </row>
    <row r="70" spans="1:20">
      <c r="A70" s="28">
        <v>57</v>
      </c>
      <c r="B70" s="26" t="s">
        <v>119</v>
      </c>
      <c r="C70" s="27" t="s">
        <v>117</v>
      </c>
      <c r="D70" s="26" t="s">
        <v>118</v>
      </c>
      <c r="E70" s="28" t="s">
        <v>27</v>
      </c>
      <c r="F70" s="33">
        <v>25000</v>
      </c>
      <c r="G70" s="56">
        <v>0</v>
      </c>
      <c r="H70" s="30">
        <v>25</v>
      </c>
      <c r="I70" s="34">
        <v>717.5</v>
      </c>
      <c r="J70" s="34">
        <f t="shared" si="0"/>
        <v>1774.9999999999998</v>
      </c>
      <c r="K70" s="35">
        <v>325</v>
      </c>
      <c r="L70" s="36">
        <v>760</v>
      </c>
      <c r="M70" s="34">
        <f t="shared" si="4"/>
        <v>1772.5000000000002</v>
      </c>
      <c r="N70" s="30">
        <v>0</v>
      </c>
      <c r="O70" s="34">
        <f t="shared" si="1"/>
        <v>1477.5</v>
      </c>
      <c r="P70" s="34">
        <f t="shared" si="2"/>
        <v>1502.5</v>
      </c>
      <c r="Q70" s="30">
        <f t="shared" si="5"/>
        <v>3872.5</v>
      </c>
      <c r="R70" s="34">
        <f t="shared" si="3"/>
        <v>23497.5</v>
      </c>
      <c r="S70" s="28" t="s">
        <v>28</v>
      </c>
      <c r="T70" s="32" t="s">
        <v>29</v>
      </c>
    </row>
    <row r="71" spans="1:20">
      <c r="A71" s="28">
        <v>58</v>
      </c>
      <c r="B71" s="26" t="s">
        <v>120</v>
      </c>
      <c r="C71" s="27" t="s">
        <v>117</v>
      </c>
      <c r="D71" s="26" t="s">
        <v>121</v>
      </c>
      <c r="E71" s="28" t="s">
        <v>27</v>
      </c>
      <c r="F71" s="33">
        <v>12000</v>
      </c>
      <c r="G71" s="56">
        <v>0</v>
      </c>
      <c r="H71" s="30">
        <v>25</v>
      </c>
      <c r="I71" s="30">
        <v>344.4</v>
      </c>
      <c r="J71" s="30">
        <f t="shared" si="0"/>
        <v>851.99999999999989</v>
      </c>
      <c r="K71" s="29">
        <v>156</v>
      </c>
      <c r="L71" s="31">
        <v>364.8</v>
      </c>
      <c r="M71" s="30">
        <f t="shared" si="4"/>
        <v>850.80000000000007</v>
      </c>
      <c r="N71" s="30">
        <v>0</v>
      </c>
      <c r="O71" s="30">
        <f t="shared" si="1"/>
        <v>709.2</v>
      </c>
      <c r="P71" s="30">
        <f t="shared" si="2"/>
        <v>734.2</v>
      </c>
      <c r="Q71" s="30">
        <f t="shared" si="5"/>
        <v>1858.8</v>
      </c>
      <c r="R71" s="30">
        <f t="shared" si="3"/>
        <v>11265.8</v>
      </c>
      <c r="S71" s="30" t="s">
        <v>38</v>
      </c>
      <c r="T71" s="32" t="s">
        <v>29</v>
      </c>
    </row>
    <row r="72" spans="1:20">
      <c r="A72" s="28">
        <v>59</v>
      </c>
      <c r="B72" s="26" t="s">
        <v>122</v>
      </c>
      <c r="C72" s="27" t="s">
        <v>117</v>
      </c>
      <c r="D72" s="26" t="s">
        <v>47</v>
      </c>
      <c r="E72" s="28" t="s">
        <v>27</v>
      </c>
      <c r="F72" s="33">
        <v>15000</v>
      </c>
      <c r="G72" s="56">
        <v>0</v>
      </c>
      <c r="H72" s="30">
        <v>25</v>
      </c>
      <c r="I72" s="30">
        <v>430.5</v>
      </c>
      <c r="J72" s="30">
        <f t="shared" si="0"/>
        <v>1065</v>
      </c>
      <c r="K72" s="29">
        <v>195</v>
      </c>
      <c r="L72" s="31">
        <v>456</v>
      </c>
      <c r="M72" s="30">
        <f t="shared" si="4"/>
        <v>1063.5</v>
      </c>
      <c r="N72" s="30">
        <v>0</v>
      </c>
      <c r="O72" s="30">
        <f t="shared" si="1"/>
        <v>886.5</v>
      </c>
      <c r="P72" s="30">
        <f t="shared" si="2"/>
        <v>911.5</v>
      </c>
      <c r="Q72" s="30">
        <f t="shared" si="5"/>
        <v>2323.5</v>
      </c>
      <c r="R72" s="30">
        <f t="shared" si="3"/>
        <v>14088.5</v>
      </c>
      <c r="S72" s="28" t="s">
        <v>38</v>
      </c>
      <c r="T72" s="32" t="s">
        <v>29</v>
      </c>
    </row>
    <row r="73" spans="1:20">
      <c r="A73" s="28">
        <v>60</v>
      </c>
      <c r="B73" s="26" t="s">
        <v>123</v>
      </c>
      <c r="C73" s="27" t="s">
        <v>117</v>
      </c>
      <c r="D73" s="39" t="s">
        <v>124</v>
      </c>
      <c r="E73" s="28" t="s">
        <v>27</v>
      </c>
      <c r="F73" s="33">
        <v>10000</v>
      </c>
      <c r="G73" s="56">
        <v>0</v>
      </c>
      <c r="H73" s="30">
        <v>25</v>
      </c>
      <c r="I73" s="30">
        <v>287</v>
      </c>
      <c r="J73" s="30">
        <f t="shared" si="0"/>
        <v>709.99999999999989</v>
      </c>
      <c r="K73" s="29">
        <v>130</v>
      </c>
      <c r="L73" s="31">
        <v>304</v>
      </c>
      <c r="M73" s="30">
        <f t="shared" si="4"/>
        <v>709</v>
      </c>
      <c r="N73" s="30">
        <v>0</v>
      </c>
      <c r="O73" s="30">
        <f t="shared" si="1"/>
        <v>591</v>
      </c>
      <c r="P73" s="30">
        <f t="shared" si="2"/>
        <v>616</v>
      </c>
      <c r="Q73" s="30">
        <f t="shared" si="5"/>
        <v>1549</v>
      </c>
      <c r="R73" s="30">
        <f t="shared" si="3"/>
        <v>9384</v>
      </c>
      <c r="S73" s="28" t="s">
        <v>38</v>
      </c>
      <c r="T73" s="32" t="s">
        <v>29</v>
      </c>
    </row>
    <row r="74" spans="1:20">
      <c r="A74" s="28">
        <v>61</v>
      </c>
      <c r="B74" s="26" t="s">
        <v>125</v>
      </c>
      <c r="C74" s="27" t="s">
        <v>117</v>
      </c>
      <c r="D74" s="26" t="s">
        <v>53</v>
      </c>
      <c r="E74" s="28" t="s">
        <v>27</v>
      </c>
      <c r="F74" s="33">
        <v>25000</v>
      </c>
      <c r="G74" s="56">
        <v>0</v>
      </c>
      <c r="H74" s="30">
        <v>25</v>
      </c>
      <c r="I74" s="34">
        <v>717.5</v>
      </c>
      <c r="J74" s="34">
        <f t="shared" si="0"/>
        <v>1774.9999999999998</v>
      </c>
      <c r="K74" s="35">
        <v>325</v>
      </c>
      <c r="L74" s="36">
        <v>760</v>
      </c>
      <c r="M74" s="34">
        <f t="shared" si="4"/>
        <v>1772.5000000000002</v>
      </c>
      <c r="N74" s="30">
        <v>0</v>
      </c>
      <c r="O74" s="34">
        <f t="shared" si="1"/>
        <v>1477.5</v>
      </c>
      <c r="P74" s="34">
        <f t="shared" si="2"/>
        <v>1502.5</v>
      </c>
      <c r="Q74" s="30">
        <f t="shared" si="5"/>
        <v>3872.5</v>
      </c>
      <c r="R74" s="34">
        <f t="shared" si="3"/>
        <v>23497.5</v>
      </c>
      <c r="S74" s="28" t="s">
        <v>38</v>
      </c>
      <c r="T74" s="32" t="s">
        <v>29</v>
      </c>
    </row>
    <row r="75" spans="1:20">
      <c r="A75" s="28">
        <v>62</v>
      </c>
      <c r="B75" s="26" t="s">
        <v>126</v>
      </c>
      <c r="C75" s="27" t="s">
        <v>127</v>
      </c>
      <c r="D75" s="26" t="s">
        <v>128</v>
      </c>
      <c r="E75" s="28" t="s">
        <v>27</v>
      </c>
      <c r="F75" s="33">
        <v>14750</v>
      </c>
      <c r="G75" s="56">
        <v>0</v>
      </c>
      <c r="H75" s="30">
        <v>25</v>
      </c>
      <c r="I75" s="30">
        <v>423.32499999999999</v>
      </c>
      <c r="J75" s="30">
        <f t="shared" si="0"/>
        <v>1047.25</v>
      </c>
      <c r="K75" s="29">
        <v>191.75</v>
      </c>
      <c r="L75" s="31">
        <v>448.4</v>
      </c>
      <c r="M75" s="30">
        <f t="shared" si="4"/>
        <v>1045.7750000000001</v>
      </c>
      <c r="N75" s="30">
        <v>0</v>
      </c>
      <c r="O75" s="30">
        <f t="shared" si="1"/>
        <v>871.72499999999991</v>
      </c>
      <c r="P75" s="30">
        <f t="shared" si="2"/>
        <v>896.72499999999991</v>
      </c>
      <c r="Q75" s="30">
        <f t="shared" si="5"/>
        <v>2284.7750000000001</v>
      </c>
      <c r="R75" s="30">
        <f t="shared" si="3"/>
        <v>13853.275</v>
      </c>
      <c r="S75" s="28" t="s">
        <v>38</v>
      </c>
      <c r="T75" s="32" t="s">
        <v>29</v>
      </c>
    </row>
    <row r="76" spans="1:20">
      <c r="A76" s="28">
        <v>63</v>
      </c>
      <c r="B76" s="26" t="s">
        <v>129</v>
      </c>
      <c r="C76" s="27" t="s">
        <v>127</v>
      </c>
      <c r="D76" s="26" t="s">
        <v>128</v>
      </c>
      <c r="E76" s="28" t="s">
        <v>27</v>
      </c>
      <c r="F76" s="33">
        <v>15000</v>
      </c>
      <c r="G76" s="56">
        <v>0</v>
      </c>
      <c r="H76" s="30">
        <v>25</v>
      </c>
      <c r="I76" s="30">
        <v>430.5</v>
      </c>
      <c r="J76" s="30">
        <f t="shared" si="0"/>
        <v>1065</v>
      </c>
      <c r="K76" s="29">
        <v>195</v>
      </c>
      <c r="L76" s="31">
        <v>456</v>
      </c>
      <c r="M76" s="30">
        <f t="shared" si="4"/>
        <v>1063.5</v>
      </c>
      <c r="N76" s="30">
        <v>0</v>
      </c>
      <c r="O76" s="30">
        <f t="shared" si="1"/>
        <v>886.5</v>
      </c>
      <c r="P76" s="30">
        <f t="shared" si="2"/>
        <v>911.5</v>
      </c>
      <c r="Q76" s="30">
        <f t="shared" si="5"/>
        <v>2323.5</v>
      </c>
      <c r="R76" s="30">
        <f t="shared" si="3"/>
        <v>14088.5</v>
      </c>
      <c r="S76" s="28" t="s">
        <v>38</v>
      </c>
      <c r="T76" s="32" t="s">
        <v>29</v>
      </c>
    </row>
    <row r="77" spans="1:20">
      <c r="A77" s="28">
        <v>64</v>
      </c>
      <c r="B77" s="26" t="s">
        <v>130</v>
      </c>
      <c r="C77" s="27" t="s">
        <v>127</v>
      </c>
      <c r="D77" s="26" t="s">
        <v>131</v>
      </c>
      <c r="E77" s="28" t="s">
        <v>27</v>
      </c>
      <c r="F77" s="33">
        <v>15000</v>
      </c>
      <c r="G77" s="56">
        <v>0</v>
      </c>
      <c r="H77" s="30">
        <v>25</v>
      </c>
      <c r="I77" s="30">
        <v>430.5</v>
      </c>
      <c r="J77" s="30">
        <f t="shared" si="0"/>
        <v>1065</v>
      </c>
      <c r="K77" s="29">
        <v>195</v>
      </c>
      <c r="L77" s="31">
        <v>456</v>
      </c>
      <c r="M77" s="30">
        <f t="shared" si="4"/>
        <v>1063.5</v>
      </c>
      <c r="N77" s="30">
        <v>0</v>
      </c>
      <c r="O77" s="30">
        <f t="shared" si="1"/>
        <v>886.5</v>
      </c>
      <c r="P77" s="30">
        <f t="shared" si="2"/>
        <v>911.5</v>
      </c>
      <c r="Q77" s="30">
        <f t="shared" si="5"/>
        <v>2323.5</v>
      </c>
      <c r="R77" s="30">
        <f t="shared" si="3"/>
        <v>14088.5</v>
      </c>
      <c r="S77" s="28" t="s">
        <v>38</v>
      </c>
      <c r="T77" s="32" t="s">
        <v>29</v>
      </c>
    </row>
    <row r="78" spans="1:20">
      <c r="A78" s="28">
        <v>65</v>
      </c>
      <c r="B78" s="26" t="s">
        <v>132</v>
      </c>
      <c r="C78" s="27" t="s">
        <v>133</v>
      </c>
      <c r="D78" s="26" t="s">
        <v>134</v>
      </c>
      <c r="E78" s="28" t="s">
        <v>27</v>
      </c>
      <c r="F78" s="33">
        <v>25000</v>
      </c>
      <c r="G78" s="56">
        <v>0</v>
      </c>
      <c r="H78" s="30">
        <v>25</v>
      </c>
      <c r="I78" s="34">
        <v>717.5</v>
      </c>
      <c r="J78" s="34">
        <f t="shared" si="0"/>
        <v>1774.9999999999998</v>
      </c>
      <c r="K78" s="35">
        <v>325</v>
      </c>
      <c r="L78" s="36">
        <v>760</v>
      </c>
      <c r="M78" s="34">
        <f t="shared" si="4"/>
        <v>1772.5000000000002</v>
      </c>
      <c r="N78" s="37">
        <v>1190.1199999999999</v>
      </c>
      <c r="O78" s="34">
        <f t="shared" si="1"/>
        <v>1477.5</v>
      </c>
      <c r="P78" s="34">
        <f t="shared" si="2"/>
        <v>2692.62</v>
      </c>
      <c r="Q78" s="30">
        <f t="shared" si="5"/>
        <v>3872.5</v>
      </c>
      <c r="R78" s="34">
        <f t="shared" si="3"/>
        <v>22307.38</v>
      </c>
      <c r="S78" s="28" t="s">
        <v>38</v>
      </c>
      <c r="T78" s="32" t="s">
        <v>29</v>
      </c>
    </row>
    <row r="79" spans="1:20">
      <c r="A79" s="28">
        <v>66</v>
      </c>
      <c r="B79" s="26" t="s">
        <v>135</v>
      </c>
      <c r="C79" s="27" t="s">
        <v>133</v>
      </c>
      <c r="D79" s="26" t="s">
        <v>134</v>
      </c>
      <c r="E79" s="28" t="s">
        <v>27</v>
      </c>
      <c r="F79" s="33">
        <v>25000</v>
      </c>
      <c r="G79" s="56">
        <v>0</v>
      </c>
      <c r="H79" s="30">
        <v>25</v>
      </c>
      <c r="I79" s="34">
        <v>717.5</v>
      </c>
      <c r="J79" s="34">
        <f t="shared" ref="J79:J142" si="7">F79*7.1%</f>
        <v>1774.9999999999998</v>
      </c>
      <c r="K79" s="35">
        <v>325</v>
      </c>
      <c r="L79" s="36">
        <v>760</v>
      </c>
      <c r="M79" s="34">
        <f t="shared" ref="M79:M142" si="8">F79*7.09%</f>
        <v>1772.5000000000002</v>
      </c>
      <c r="N79" s="30">
        <v>0</v>
      </c>
      <c r="O79" s="34">
        <f t="shared" ref="O79:O142" si="9">I79+L79</f>
        <v>1477.5</v>
      </c>
      <c r="P79" s="34">
        <f t="shared" ref="P79:P142" si="10">G79+H79+I79+L79+N79</f>
        <v>1502.5</v>
      </c>
      <c r="Q79" s="30">
        <f t="shared" ref="Q79:Q142" si="11">J79+K79+M79</f>
        <v>3872.5</v>
      </c>
      <c r="R79" s="34">
        <f t="shared" ref="R79:R142" si="12">F79-P79</f>
        <v>23497.5</v>
      </c>
      <c r="S79" s="28" t="s">
        <v>38</v>
      </c>
      <c r="T79" s="32" t="s">
        <v>29</v>
      </c>
    </row>
    <row r="80" spans="1:20">
      <c r="A80" s="28">
        <v>67</v>
      </c>
      <c r="B80" s="26" t="s">
        <v>136</v>
      </c>
      <c r="C80" s="27" t="s">
        <v>133</v>
      </c>
      <c r="D80" s="26" t="s">
        <v>137</v>
      </c>
      <c r="E80" s="28" t="s">
        <v>27</v>
      </c>
      <c r="F80" s="33">
        <v>18000</v>
      </c>
      <c r="G80" s="56">
        <v>0</v>
      </c>
      <c r="H80" s="30">
        <v>25</v>
      </c>
      <c r="I80" s="30">
        <f>F80*2.87%</f>
        <v>516.6</v>
      </c>
      <c r="J80" s="30">
        <f t="shared" si="7"/>
        <v>1277.9999999999998</v>
      </c>
      <c r="K80" s="29">
        <f>F80*1.3%</f>
        <v>234.00000000000003</v>
      </c>
      <c r="L80" s="31">
        <f>F80*3.04%</f>
        <v>547.20000000000005</v>
      </c>
      <c r="M80" s="30">
        <f t="shared" si="8"/>
        <v>1276.2</v>
      </c>
      <c r="N80" s="30">
        <v>0</v>
      </c>
      <c r="O80" s="30">
        <f t="shared" si="9"/>
        <v>1063.8000000000002</v>
      </c>
      <c r="P80" s="30">
        <f t="shared" si="10"/>
        <v>1088.8000000000002</v>
      </c>
      <c r="Q80" s="30">
        <f t="shared" si="11"/>
        <v>2788.2</v>
      </c>
      <c r="R80" s="30">
        <f t="shared" si="12"/>
        <v>16911.2</v>
      </c>
      <c r="S80" s="28" t="s">
        <v>38</v>
      </c>
      <c r="T80" s="32" t="s">
        <v>29</v>
      </c>
    </row>
    <row r="81" spans="1:20">
      <c r="A81" s="28">
        <v>68</v>
      </c>
      <c r="B81" s="26" t="s">
        <v>138</v>
      </c>
      <c r="C81" s="27" t="s">
        <v>133</v>
      </c>
      <c r="D81" s="26" t="s">
        <v>37</v>
      </c>
      <c r="E81" s="28" t="s">
        <v>27</v>
      </c>
      <c r="F81" s="33">
        <v>15000</v>
      </c>
      <c r="G81" s="56">
        <v>0</v>
      </c>
      <c r="H81" s="30">
        <v>25</v>
      </c>
      <c r="I81" s="30">
        <v>430.5</v>
      </c>
      <c r="J81" s="30">
        <f t="shared" si="7"/>
        <v>1065</v>
      </c>
      <c r="K81" s="29">
        <v>195</v>
      </c>
      <c r="L81" s="31">
        <v>456</v>
      </c>
      <c r="M81" s="30">
        <f t="shared" si="8"/>
        <v>1063.5</v>
      </c>
      <c r="N81" s="30">
        <v>0</v>
      </c>
      <c r="O81" s="30">
        <f t="shared" si="9"/>
        <v>886.5</v>
      </c>
      <c r="P81" s="30">
        <f t="shared" si="10"/>
        <v>911.5</v>
      </c>
      <c r="Q81" s="30">
        <f t="shared" si="11"/>
        <v>2323.5</v>
      </c>
      <c r="R81" s="30">
        <f t="shared" si="12"/>
        <v>14088.5</v>
      </c>
      <c r="S81" s="28" t="s">
        <v>38</v>
      </c>
      <c r="T81" s="32" t="s">
        <v>29</v>
      </c>
    </row>
    <row r="82" spans="1:20">
      <c r="A82" s="28">
        <v>69</v>
      </c>
      <c r="B82" s="26" t="s">
        <v>139</v>
      </c>
      <c r="C82" s="27" t="s">
        <v>133</v>
      </c>
      <c r="D82" s="26" t="s">
        <v>53</v>
      </c>
      <c r="E82" s="28" t="s">
        <v>27</v>
      </c>
      <c r="F82" s="33">
        <v>12000</v>
      </c>
      <c r="G82" s="56">
        <v>0</v>
      </c>
      <c r="H82" s="30">
        <v>25</v>
      </c>
      <c r="I82" s="30">
        <v>344.4</v>
      </c>
      <c r="J82" s="30">
        <f t="shared" si="7"/>
        <v>851.99999999999989</v>
      </c>
      <c r="K82" s="29">
        <v>156</v>
      </c>
      <c r="L82" s="31">
        <v>364.8</v>
      </c>
      <c r="M82" s="30">
        <f t="shared" si="8"/>
        <v>850.80000000000007</v>
      </c>
      <c r="N82" s="30">
        <v>0</v>
      </c>
      <c r="O82" s="30">
        <f t="shared" si="9"/>
        <v>709.2</v>
      </c>
      <c r="P82" s="30">
        <f t="shared" si="10"/>
        <v>734.2</v>
      </c>
      <c r="Q82" s="30">
        <f t="shared" si="11"/>
        <v>1858.8</v>
      </c>
      <c r="R82" s="30">
        <f t="shared" si="12"/>
        <v>11265.8</v>
      </c>
      <c r="S82" s="28" t="s">
        <v>38</v>
      </c>
      <c r="T82" s="32" t="s">
        <v>29</v>
      </c>
    </row>
    <row r="83" spans="1:20">
      <c r="A83" s="28">
        <v>70</v>
      </c>
      <c r="B83" s="26" t="s">
        <v>140</v>
      </c>
      <c r="C83" s="27" t="s">
        <v>141</v>
      </c>
      <c r="D83" s="26" t="s">
        <v>142</v>
      </c>
      <c r="E83" s="28" t="s">
        <v>27</v>
      </c>
      <c r="F83" s="33">
        <v>175000</v>
      </c>
      <c r="G83" s="56">
        <v>29891.64</v>
      </c>
      <c r="H83" s="30">
        <v>25</v>
      </c>
      <c r="I83" s="30">
        <v>5022.5</v>
      </c>
      <c r="J83" s="30">
        <f t="shared" si="7"/>
        <v>12424.999999999998</v>
      </c>
      <c r="K83" s="29">
        <v>811.2</v>
      </c>
      <c r="L83" s="31">
        <v>4742.3999999999996</v>
      </c>
      <c r="M83" s="30">
        <v>11060.4</v>
      </c>
      <c r="N83" s="30">
        <v>0</v>
      </c>
      <c r="O83" s="30">
        <f t="shared" si="9"/>
        <v>9764.9</v>
      </c>
      <c r="P83" s="30">
        <f t="shared" si="10"/>
        <v>39681.54</v>
      </c>
      <c r="Q83" s="30">
        <f t="shared" si="11"/>
        <v>24296.6</v>
      </c>
      <c r="R83" s="30">
        <f t="shared" si="12"/>
        <v>135318.46</v>
      </c>
      <c r="S83" s="28" t="s">
        <v>28</v>
      </c>
      <c r="T83" s="32" t="s">
        <v>29</v>
      </c>
    </row>
    <row r="84" spans="1:20">
      <c r="A84" s="28">
        <v>71</v>
      </c>
      <c r="B84" s="26" t="s">
        <v>143</v>
      </c>
      <c r="C84" s="27" t="s">
        <v>141</v>
      </c>
      <c r="D84" s="26" t="s">
        <v>144</v>
      </c>
      <c r="E84" s="28" t="s">
        <v>27</v>
      </c>
      <c r="F84" s="33">
        <v>175000</v>
      </c>
      <c r="G84" s="56">
        <v>29891.64</v>
      </c>
      <c r="H84" s="30">
        <v>25</v>
      </c>
      <c r="I84" s="30">
        <v>5022.5</v>
      </c>
      <c r="J84" s="30">
        <f t="shared" si="7"/>
        <v>12424.999999999998</v>
      </c>
      <c r="K84" s="29">
        <v>811.2</v>
      </c>
      <c r="L84" s="31">
        <v>4742.3999999999996</v>
      </c>
      <c r="M84" s="30">
        <v>11060.4</v>
      </c>
      <c r="N84" s="30">
        <v>0</v>
      </c>
      <c r="O84" s="30">
        <f t="shared" si="9"/>
        <v>9764.9</v>
      </c>
      <c r="P84" s="30">
        <f t="shared" si="10"/>
        <v>39681.54</v>
      </c>
      <c r="Q84" s="30">
        <f t="shared" si="11"/>
        <v>24296.6</v>
      </c>
      <c r="R84" s="30">
        <f t="shared" si="12"/>
        <v>135318.46</v>
      </c>
      <c r="S84" s="28" t="s">
        <v>28</v>
      </c>
      <c r="T84" s="32" t="s">
        <v>29</v>
      </c>
    </row>
    <row r="85" spans="1:20">
      <c r="A85" s="28">
        <v>72</v>
      </c>
      <c r="B85" s="26" t="s">
        <v>145</v>
      </c>
      <c r="C85" s="27" t="s">
        <v>141</v>
      </c>
      <c r="D85" s="26" t="s">
        <v>146</v>
      </c>
      <c r="E85" s="28" t="s">
        <v>27</v>
      </c>
      <c r="F85" s="33">
        <v>13550</v>
      </c>
      <c r="G85" s="56">
        <v>0</v>
      </c>
      <c r="H85" s="30">
        <v>25</v>
      </c>
      <c r="I85" s="30">
        <v>388.88499999999999</v>
      </c>
      <c r="J85" s="30">
        <f t="shared" si="7"/>
        <v>962.05</v>
      </c>
      <c r="K85" s="29">
        <v>176.15</v>
      </c>
      <c r="L85" s="31">
        <v>411.92</v>
      </c>
      <c r="M85" s="30">
        <f t="shared" si="8"/>
        <v>960.69500000000005</v>
      </c>
      <c r="N85" s="30">
        <v>0</v>
      </c>
      <c r="O85" s="30">
        <f t="shared" si="9"/>
        <v>800.80500000000006</v>
      </c>
      <c r="P85" s="30">
        <f t="shared" si="10"/>
        <v>825.80500000000006</v>
      </c>
      <c r="Q85" s="30">
        <f t="shared" si="11"/>
        <v>2098.895</v>
      </c>
      <c r="R85" s="30">
        <f t="shared" si="12"/>
        <v>12724.195</v>
      </c>
      <c r="S85" s="28" t="s">
        <v>38</v>
      </c>
      <c r="T85" s="32" t="s">
        <v>29</v>
      </c>
    </row>
    <row r="86" spans="1:20">
      <c r="A86" s="28">
        <v>73</v>
      </c>
      <c r="B86" s="26" t="s">
        <v>147</v>
      </c>
      <c r="C86" s="27" t="s">
        <v>141</v>
      </c>
      <c r="D86" s="26" t="s">
        <v>148</v>
      </c>
      <c r="E86" s="28" t="s">
        <v>27</v>
      </c>
      <c r="F86" s="33">
        <v>34875</v>
      </c>
      <c r="G86" s="56">
        <v>0</v>
      </c>
      <c r="H86" s="34">
        <v>25</v>
      </c>
      <c r="I86" s="34">
        <v>1000.9125</v>
      </c>
      <c r="J86" s="34">
        <f t="shared" si="7"/>
        <v>2476.125</v>
      </c>
      <c r="K86" s="35">
        <v>453.38</v>
      </c>
      <c r="L86" s="36">
        <v>1060.2</v>
      </c>
      <c r="M86" s="34">
        <f t="shared" si="8"/>
        <v>2472.6375000000003</v>
      </c>
      <c r="N86" s="30">
        <v>0</v>
      </c>
      <c r="O86" s="34">
        <f t="shared" si="9"/>
        <v>2061.1125000000002</v>
      </c>
      <c r="P86" s="34">
        <f t="shared" si="10"/>
        <v>2086.1125000000002</v>
      </c>
      <c r="Q86" s="30">
        <f t="shared" si="11"/>
        <v>5402.1424999999999</v>
      </c>
      <c r="R86" s="34">
        <f t="shared" si="12"/>
        <v>32788.887499999997</v>
      </c>
      <c r="S86" s="28" t="s">
        <v>38</v>
      </c>
      <c r="T86" s="32" t="s">
        <v>29</v>
      </c>
    </row>
    <row r="87" spans="1:20">
      <c r="A87" s="28">
        <v>74</v>
      </c>
      <c r="B87" s="26" t="s">
        <v>149</v>
      </c>
      <c r="C87" s="27" t="s">
        <v>961</v>
      </c>
      <c r="D87" s="26" t="s">
        <v>150</v>
      </c>
      <c r="E87" s="28" t="s">
        <v>27</v>
      </c>
      <c r="F87" s="33">
        <v>10000</v>
      </c>
      <c r="G87" s="56">
        <v>0</v>
      </c>
      <c r="H87" s="30">
        <v>25</v>
      </c>
      <c r="I87" s="30">
        <v>287</v>
      </c>
      <c r="J87" s="30">
        <f t="shared" si="7"/>
        <v>709.99999999999989</v>
      </c>
      <c r="K87" s="29">
        <v>130</v>
      </c>
      <c r="L87" s="31">
        <v>304</v>
      </c>
      <c r="M87" s="30">
        <f t="shared" si="8"/>
        <v>709</v>
      </c>
      <c r="N87" s="30">
        <v>0</v>
      </c>
      <c r="O87" s="30">
        <f t="shared" si="9"/>
        <v>591</v>
      </c>
      <c r="P87" s="30">
        <f t="shared" si="10"/>
        <v>616</v>
      </c>
      <c r="Q87" s="30">
        <f t="shared" si="11"/>
        <v>1549</v>
      </c>
      <c r="R87" s="30">
        <f t="shared" si="12"/>
        <v>9384</v>
      </c>
      <c r="S87" s="28" t="s">
        <v>28</v>
      </c>
      <c r="T87" s="32" t="s">
        <v>29</v>
      </c>
    </row>
    <row r="88" spans="1:20">
      <c r="A88" s="28">
        <v>75</v>
      </c>
      <c r="B88" s="26" t="s">
        <v>151</v>
      </c>
      <c r="C88" s="27" t="s">
        <v>152</v>
      </c>
      <c r="D88" s="26" t="s">
        <v>153</v>
      </c>
      <c r="E88" s="28" t="s">
        <v>27</v>
      </c>
      <c r="F88" s="33">
        <v>70000</v>
      </c>
      <c r="G88" s="56">
        <v>5368.48</v>
      </c>
      <c r="H88" s="30">
        <v>25</v>
      </c>
      <c r="I88" s="30">
        <v>2009</v>
      </c>
      <c r="J88" s="30">
        <f t="shared" si="7"/>
        <v>4970</v>
      </c>
      <c r="K88" s="29">
        <v>811.2</v>
      </c>
      <c r="L88" s="31">
        <v>2128</v>
      </c>
      <c r="M88" s="30">
        <f t="shared" si="8"/>
        <v>4963</v>
      </c>
      <c r="N88" s="30">
        <v>0</v>
      </c>
      <c r="O88" s="30">
        <f t="shared" si="9"/>
        <v>4137</v>
      </c>
      <c r="P88" s="30">
        <f t="shared" si="10"/>
        <v>9530.48</v>
      </c>
      <c r="Q88" s="30">
        <f t="shared" si="11"/>
        <v>10744.2</v>
      </c>
      <c r="R88" s="30">
        <f t="shared" si="12"/>
        <v>60469.520000000004</v>
      </c>
      <c r="S88" s="28" t="s">
        <v>38</v>
      </c>
      <c r="T88" s="32" t="s">
        <v>29</v>
      </c>
    </row>
    <row r="89" spans="1:20">
      <c r="A89" s="28">
        <v>76</v>
      </c>
      <c r="B89" s="26" t="s">
        <v>154</v>
      </c>
      <c r="C89" s="27" t="s">
        <v>152</v>
      </c>
      <c r="D89" s="26" t="s">
        <v>155</v>
      </c>
      <c r="E89" s="28" t="s">
        <v>27</v>
      </c>
      <c r="F89" s="33">
        <v>65000</v>
      </c>
      <c r="G89" s="56">
        <v>4427.58</v>
      </c>
      <c r="H89" s="30">
        <v>25</v>
      </c>
      <c r="I89" s="30">
        <v>1865.5</v>
      </c>
      <c r="J89" s="30">
        <f t="shared" si="7"/>
        <v>4615</v>
      </c>
      <c r="K89" s="29">
        <v>811.2</v>
      </c>
      <c r="L89" s="31">
        <v>1976</v>
      </c>
      <c r="M89" s="30">
        <f t="shared" si="8"/>
        <v>4608.5</v>
      </c>
      <c r="N89" s="30">
        <v>0</v>
      </c>
      <c r="O89" s="30">
        <f t="shared" si="9"/>
        <v>3841.5</v>
      </c>
      <c r="P89" s="30">
        <f t="shared" si="10"/>
        <v>8294.08</v>
      </c>
      <c r="Q89" s="30">
        <f t="shared" si="11"/>
        <v>10034.700000000001</v>
      </c>
      <c r="R89" s="30">
        <f t="shared" si="12"/>
        <v>56705.919999999998</v>
      </c>
      <c r="S89" s="28" t="s">
        <v>38</v>
      </c>
      <c r="T89" s="32" t="s">
        <v>29</v>
      </c>
    </row>
    <row r="90" spans="1:20">
      <c r="A90" s="28">
        <v>77</v>
      </c>
      <c r="B90" s="26" t="s">
        <v>156</v>
      </c>
      <c r="C90" s="27" t="s">
        <v>152</v>
      </c>
      <c r="D90" s="26" t="s">
        <v>157</v>
      </c>
      <c r="E90" s="28" t="s">
        <v>27</v>
      </c>
      <c r="F90" s="33">
        <v>35000</v>
      </c>
      <c r="G90" s="56">
        <v>0</v>
      </c>
      <c r="H90" s="34">
        <v>25</v>
      </c>
      <c r="I90" s="34">
        <v>1004.5</v>
      </c>
      <c r="J90" s="34">
        <f t="shared" si="7"/>
        <v>2485</v>
      </c>
      <c r="K90" s="35">
        <v>455</v>
      </c>
      <c r="L90" s="36">
        <v>1064</v>
      </c>
      <c r="M90" s="34">
        <f t="shared" si="8"/>
        <v>2481.5</v>
      </c>
      <c r="N90" s="37">
        <v>1190.1199999999999</v>
      </c>
      <c r="O90" s="34">
        <f t="shared" si="9"/>
        <v>2068.5</v>
      </c>
      <c r="P90" s="34">
        <f t="shared" si="10"/>
        <v>3283.62</v>
      </c>
      <c r="Q90" s="30">
        <f t="shared" si="11"/>
        <v>5421.5</v>
      </c>
      <c r="R90" s="34">
        <f t="shared" si="12"/>
        <v>31716.38</v>
      </c>
      <c r="S90" s="28" t="s">
        <v>28</v>
      </c>
      <c r="T90" s="32" t="s">
        <v>29</v>
      </c>
    </row>
    <row r="91" spans="1:20">
      <c r="A91" s="28">
        <v>78</v>
      </c>
      <c r="B91" s="26" t="s">
        <v>158</v>
      </c>
      <c r="C91" s="27" t="s">
        <v>152</v>
      </c>
      <c r="D91" s="26" t="s">
        <v>159</v>
      </c>
      <c r="E91" s="28" t="s">
        <v>27</v>
      </c>
      <c r="F91" s="33">
        <v>65000</v>
      </c>
      <c r="G91" s="56">
        <v>4427.58</v>
      </c>
      <c r="H91" s="30">
        <v>25</v>
      </c>
      <c r="I91" s="30">
        <v>1865.5</v>
      </c>
      <c r="J91" s="30">
        <f t="shared" si="7"/>
        <v>4615</v>
      </c>
      <c r="K91" s="29">
        <v>811.2</v>
      </c>
      <c r="L91" s="31">
        <v>1976</v>
      </c>
      <c r="M91" s="30">
        <f t="shared" si="8"/>
        <v>4608.5</v>
      </c>
      <c r="N91" s="30">
        <v>0</v>
      </c>
      <c r="O91" s="30">
        <f t="shared" si="9"/>
        <v>3841.5</v>
      </c>
      <c r="P91" s="30">
        <f t="shared" si="10"/>
        <v>8294.08</v>
      </c>
      <c r="Q91" s="30">
        <f t="shared" si="11"/>
        <v>10034.700000000001</v>
      </c>
      <c r="R91" s="30">
        <f t="shared" si="12"/>
        <v>56705.919999999998</v>
      </c>
      <c r="S91" s="28" t="s">
        <v>38</v>
      </c>
      <c r="T91" s="32" t="s">
        <v>29</v>
      </c>
    </row>
    <row r="92" spans="1:20">
      <c r="A92" s="28">
        <v>79</v>
      </c>
      <c r="B92" s="26" t="s">
        <v>160</v>
      </c>
      <c r="C92" s="27" t="s">
        <v>161</v>
      </c>
      <c r="D92" s="26" t="s">
        <v>162</v>
      </c>
      <c r="E92" s="28" t="s">
        <v>27</v>
      </c>
      <c r="F92" s="33">
        <v>60000</v>
      </c>
      <c r="G92" s="56">
        <v>3486.68</v>
      </c>
      <c r="H92" s="30">
        <v>25</v>
      </c>
      <c r="I92" s="30">
        <v>1722</v>
      </c>
      <c r="J92" s="30">
        <f t="shared" si="7"/>
        <v>4260</v>
      </c>
      <c r="K92" s="29">
        <v>780</v>
      </c>
      <c r="L92" s="31">
        <v>1824</v>
      </c>
      <c r="M92" s="30">
        <f t="shared" si="8"/>
        <v>4254</v>
      </c>
      <c r="N92" s="30">
        <v>0</v>
      </c>
      <c r="O92" s="30">
        <f t="shared" si="9"/>
        <v>3546</v>
      </c>
      <c r="P92" s="30">
        <f t="shared" si="10"/>
        <v>7057.68</v>
      </c>
      <c r="Q92" s="30">
        <f t="shared" si="11"/>
        <v>9294</v>
      </c>
      <c r="R92" s="30">
        <f t="shared" si="12"/>
        <v>52942.32</v>
      </c>
      <c r="S92" s="28" t="s">
        <v>38</v>
      </c>
      <c r="T92" s="32" t="s">
        <v>29</v>
      </c>
    </row>
    <row r="93" spans="1:20">
      <c r="A93" s="28">
        <v>80</v>
      </c>
      <c r="B93" s="26" t="s">
        <v>163</v>
      </c>
      <c r="C93" s="27" t="s">
        <v>161</v>
      </c>
      <c r="D93" s="26" t="s">
        <v>164</v>
      </c>
      <c r="E93" s="28" t="s">
        <v>27</v>
      </c>
      <c r="F93" s="33">
        <v>20000</v>
      </c>
      <c r="G93" s="56">
        <v>0</v>
      </c>
      <c r="H93" s="30">
        <v>25</v>
      </c>
      <c r="I93" s="30">
        <v>574</v>
      </c>
      <c r="J93" s="30">
        <f t="shared" si="7"/>
        <v>1419.9999999999998</v>
      </c>
      <c r="K93" s="29">
        <v>260</v>
      </c>
      <c r="L93" s="31">
        <v>608</v>
      </c>
      <c r="M93" s="30">
        <f t="shared" si="8"/>
        <v>1418</v>
      </c>
      <c r="N93" s="30">
        <v>0</v>
      </c>
      <c r="O93" s="30">
        <f t="shared" si="9"/>
        <v>1182</v>
      </c>
      <c r="P93" s="30">
        <f t="shared" si="10"/>
        <v>1207</v>
      </c>
      <c r="Q93" s="30">
        <f t="shared" si="11"/>
        <v>3098</v>
      </c>
      <c r="R93" s="30">
        <f t="shared" si="12"/>
        <v>18793</v>
      </c>
      <c r="S93" s="28" t="s">
        <v>38</v>
      </c>
      <c r="T93" s="32" t="s">
        <v>29</v>
      </c>
    </row>
    <row r="94" spans="1:20">
      <c r="A94" s="28">
        <v>81</v>
      </c>
      <c r="B94" s="26" t="s">
        <v>165</v>
      </c>
      <c r="C94" s="27" t="s">
        <v>161</v>
      </c>
      <c r="D94" s="26" t="s">
        <v>37</v>
      </c>
      <c r="E94" s="28" t="s">
        <v>27</v>
      </c>
      <c r="F94" s="33">
        <v>20000</v>
      </c>
      <c r="G94" s="56">
        <v>0</v>
      </c>
      <c r="H94" s="30">
        <v>25</v>
      </c>
      <c r="I94" s="30">
        <v>574</v>
      </c>
      <c r="J94" s="30">
        <f t="shared" si="7"/>
        <v>1419.9999999999998</v>
      </c>
      <c r="K94" s="29">
        <v>260</v>
      </c>
      <c r="L94" s="31">
        <v>608</v>
      </c>
      <c r="M94" s="30">
        <f t="shared" si="8"/>
        <v>1418</v>
      </c>
      <c r="N94" s="30">
        <v>0</v>
      </c>
      <c r="O94" s="30">
        <f t="shared" si="9"/>
        <v>1182</v>
      </c>
      <c r="P94" s="30">
        <f t="shared" si="10"/>
        <v>1207</v>
      </c>
      <c r="Q94" s="30">
        <f t="shared" si="11"/>
        <v>3098</v>
      </c>
      <c r="R94" s="30">
        <f t="shared" si="12"/>
        <v>18793</v>
      </c>
      <c r="S94" s="28" t="s">
        <v>38</v>
      </c>
      <c r="T94" s="32" t="s">
        <v>29</v>
      </c>
    </row>
    <row r="95" spans="1:20">
      <c r="A95" s="28">
        <v>82</v>
      </c>
      <c r="B95" s="26" t="s">
        <v>166</v>
      </c>
      <c r="C95" s="27" t="s">
        <v>167</v>
      </c>
      <c r="D95" s="26" t="s">
        <v>168</v>
      </c>
      <c r="E95" s="28" t="s">
        <v>27</v>
      </c>
      <c r="F95" s="33">
        <v>75000</v>
      </c>
      <c r="G95" s="56">
        <v>5119.3500000000004</v>
      </c>
      <c r="H95" s="30">
        <v>25</v>
      </c>
      <c r="I95" s="30">
        <v>2152.5</v>
      </c>
      <c r="J95" s="30">
        <f t="shared" si="7"/>
        <v>5324.9999999999991</v>
      </c>
      <c r="K95" s="29">
        <v>811.2</v>
      </c>
      <c r="L95" s="31">
        <v>2280</v>
      </c>
      <c r="M95" s="30">
        <f t="shared" si="8"/>
        <v>5317.5</v>
      </c>
      <c r="N95" s="32">
        <v>1190.1199999999999</v>
      </c>
      <c r="O95" s="30">
        <f t="shared" si="9"/>
        <v>4432.5</v>
      </c>
      <c r="P95" s="30">
        <f t="shared" si="10"/>
        <v>10766.970000000001</v>
      </c>
      <c r="Q95" s="30">
        <f t="shared" si="11"/>
        <v>11453.699999999999</v>
      </c>
      <c r="R95" s="30">
        <f t="shared" si="12"/>
        <v>64233.03</v>
      </c>
      <c r="S95" s="28" t="s">
        <v>38</v>
      </c>
      <c r="T95" s="32" t="s">
        <v>29</v>
      </c>
    </row>
    <row r="96" spans="1:20">
      <c r="A96" s="28">
        <v>83</v>
      </c>
      <c r="B96" s="26" t="s">
        <v>169</v>
      </c>
      <c r="C96" s="27" t="s">
        <v>167</v>
      </c>
      <c r="D96" s="26" t="s">
        <v>170</v>
      </c>
      <c r="E96" s="28" t="s">
        <v>27</v>
      </c>
      <c r="F96" s="33">
        <v>35438.239999999998</v>
      </c>
      <c r="G96" s="56">
        <v>0</v>
      </c>
      <c r="H96" s="34">
        <v>25</v>
      </c>
      <c r="I96" s="34">
        <v>1017.0774879999999</v>
      </c>
      <c r="J96" s="34">
        <f t="shared" si="7"/>
        <v>2516.1150399999997</v>
      </c>
      <c r="K96" s="35">
        <v>460.7</v>
      </c>
      <c r="L96" s="36">
        <v>1077.322496</v>
      </c>
      <c r="M96" s="34">
        <f t="shared" si="8"/>
        <v>2512.5712159999998</v>
      </c>
      <c r="N96" s="30">
        <v>0</v>
      </c>
      <c r="O96" s="34">
        <f t="shared" si="9"/>
        <v>2094.3999839999997</v>
      </c>
      <c r="P96" s="34">
        <f t="shared" si="10"/>
        <v>2119.3999839999997</v>
      </c>
      <c r="Q96" s="30">
        <f t="shared" si="11"/>
        <v>5489.3862559999998</v>
      </c>
      <c r="R96" s="34">
        <f t="shared" si="12"/>
        <v>33318.840016000002</v>
      </c>
      <c r="S96" s="28" t="s">
        <v>28</v>
      </c>
      <c r="T96" s="32" t="s">
        <v>29</v>
      </c>
    </row>
    <row r="97" spans="1:20">
      <c r="A97" s="28">
        <v>84</v>
      </c>
      <c r="B97" s="26" t="s">
        <v>171</v>
      </c>
      <c r="C97" s="27" t="s">
        <v>167</v>
      </c>
      <c r="D97" s="26" t="s">
        <v>146</v>
      </c>
      <c r="E97" s="28" t="s">
        <v>27</v>
      </c>
      <c r="F97" s="33">
        <v>12376.75</v>
      </c>
      <c r="G97" s="56">
        <v>0</v>
      </c>
      <c r="H97" s="30">
        <v>25</v>
      </c>
      <c r="I97" s="30">
        <v>355.21272499999998</v>
      </c>
      <c r="J97" s="30">
        <f t="shared" si="7"/>
        <v>878.74924999999996</v>
      </c>
      <c r="K97" s="29">
        <v>160.9</v>
      </c>
      <c r="L97" s="31">
        <v>376.25319999999999</v>
      </c>
      <c r="M97" s="30">
        <f t="shared" si="8"/>
        <v>877.51157500000011</v>
      </c>
      <c r="N97" s="30">
        <v>0</v>
      </c>
      <c r="O97" s="30">
        <f t="shared" si="9"/>
        <v>731.46592499999997</v>
      </c>
      <c r="P97" s="30">
        <f t="shared" si="10"/>
        <v>756.46592499999997</v>
      </c>
      <c r="Q97" s="30">
        <f t="shared" si="11"/>
        <v>1917.1608249999999</v>
      </c>
      <c r="R97" s="30">
        <f t="shared" si="12"/>
        <v>11620.284075</v>
      </c>
      <c r="S97" s="28" t="s">
        <v>38</v>
      </c>
      <c r="T97" s="32" t="s">
        <v>29</v>
      </c>
    </row>
    <row r="98" spans="1:20">
      <c r="A98" s="28">
        <v>85</v>
      </c>
      <c r="B98" s="26" t="s">
        <v>172</v>
      </c>
      <c r="C98" s="27" t="s">
        <v>167</v>
      </c>
      <c r="D98" s="26" t="s">
        <v>37</v>
      </c>
      <c r="E98" s="28" t="s">
        <v>27</v>
      </c>
      <c r="F98" s="33">
        <v>23000</v>
      </c>
      <c r="G98" s="56">
        <v>0</v>
      </c>
      <c r="H98" s="34">
        <v>25</v>
      </c>
      <c r="I98" s="34">
        <v>660.1</v>
      </c>
      <c r="J98" s="34">
        <f t="shared" si="7"/>
        <v>1632.9999999999998</v>
      </c>
      <c r="K98" s="35">
        <v>299</v>
      </c>
      <c r="L98" s="36">
        <v>699.2</v>
      </c>
      <c r="M98" s="34">
        <f t="shared" si="8"/>
        <v>1630.7</v>
      </c>
      <c r="N98" s="30">
        <v>0</v>
      </c>
      <c r="O98" s="34">
        <f t="shared" si="9"/>
        <v>1359.3000000000002</v>
      </c>
      <c r="P98" s="34">
        <f t="shared" si="10"/>
        <v>1384.3000000000002</v>
      </c>
      <c r="Q98" s="30">
        <f t="shared" si="11"/>
        <v>3562.7</v>
      </c>
      <c r="R98" s="34">
        <f t="shared" si="12"/>
        <v>21615.7</v>
      </c>
      <c r="S98" s="28" t="s">
        <v>38</v>
      </c>
      <c r="T98" s="32" t="s">
        <v>29</v>
      </c>
    </row>
    <row r="99" spans="1:20">
      <c r="A99" s="28">
        <v>86</v>
      </c>
      <c r="B99" s="26" t="s">
        <v>173</v>
      </c>
      <c r="C99" s="27" t="s">
        <v>167</v>
      </c>
      <c r="D99" s="26" t="s">
        <v>53</v>
      </c>
      <c r="E99" s="28" t="s">
        <v>27</v>
      </c>
      <c r="F99" s="33">
        <v>20000</v>
      </c>
      <c r="G99" s="56">
        <v>0</v>
      </c>
      <c r="H99" s="30">
        <v>25</v>
      </c>
      <c r="I99" s="30">
        <v>574</v>
      </c>
      <c r="J99" s="30">
        <f t="shared" si="7"/>
        <v>1419.9999999999998</v>
      </c>
      <c r="K99" s="29">
        <v>260</v>
      </c>
      <c r="L99" s="31">
        <v>608</v>
      </c>
      <c r="M99" s="30">
        <f t="shared" si="8"/>
        <v>1418</v>
      </c>
      <c r="N99" s="32">
        <v>1190.1199999999999</v>
      </c>
      <c r="O99" s="30">
        <f t="shared" si="9"/>
        <v>1182</v>
      </c>
      <c r="P99" s="30">
        <f t="shared" si="10"/>
        <v>2397.12</v>
      </c>
      <c r="Q99" s="30">
        <f t="shared" si="11"/>
        <v>3098</v>
      </c>
      <c r="R99" s="30">
        <f t="shared" si="12"/>
        <v>17602.88</v>
      </c>
      <c r="S99" s="28" t="s">
        <v>38</v>
      </c>
      <c r="T99" s="32" t="s">
        <v>29</v>
      </c>
    </row>
    <row r="100" spans="1:20" s="40" customFormat="1" ht="15.75">
      <c r="A100" s="28">
        <v>87</v>
      </c>
      <c r="B100" s="38" t="s">
        <v>174</v>
      </c>
      <c r="C100" s="27" t="s">
        <v>167</v>
      </c>
      <c r="D100" s="39" t="s">
        <v>175</v>
      </c>
      <c r="E100" s="28" t="s">
        <v>107</v>
      </c>
      <c r="F100" s="64">
        <v>55000</v>
      </c>
      <c r="G100" s="56">
        <v>2559.6799999999998</v>
      </c>
      <c r="H100" s="34">
        <v>25</v>
      </c>
      <c r="I100" s="34">
        <v>1578.5</v>
      </c>
      <c r="J100" s="34">
        <f t="shared" si="7"/>
        <v>3904.9999999999995</v>
      </c>
      <c r="K100" s="35">
        <v>715</v>
      </c>
      <c r="L100" s="36">
        <v>1672</v>
      </c>
      <c r="M100" s="34">
        <f t="shared" si="8"/>
        <v>3899.5000000000005</v>
      </c>
      <c r="N100" s="30">
        <v>0</v>
      </c>
      <c r="O100" s="34">
        <f t="shared" si="9"/>
        <v>3250.5</v>
      </c>
      <c r="P100" s="34">
        <f t="shared" si="10"/>
        <v>5835.18</v>
      </c>
      <c r="Q100" s="30">
        <f t="shared" si="11"/>
        <v>8519.5</v>
      </c>
      <c r="R100" s="34">
        <f t="shared" si="12"/>
        <v>49164.82</v>
      </c>
      <c r="S100" s="28" t="s">
        <v>28</v>
      </c>
      <c r="T100" s="32" t="s">
        <v>29</v>
      </c>
    </row>
    <row r="101" spans="1:20" s="40" customFormat="1" ht="15.75">
      <c r="A101" s="28">
        <v>88</v>
      </c>
      <c r="B101" s="38" t="s">
        <v>176</v>
      </c>
      <c r="C101" s="27" t="s">
        <v>167</v>
      </c>
      <c r="D101" s="39" t="s">
        <v>37</v>
      </c>
      <c r="E101" s="28" t="s">
        <v>177</v>
      </c>
      <c r="F101" s="64">
        <v>17821.009999999998</v>
      </c>
      <c r="G101" s="56">
        <v>0</v>
      </c>
      <c r="H101" s="34">
        <v>25</v>
      </c>
      <c r="I101" s="34">
        <v>511.46298699999994</v>
      </c>
      <c r="J101" s="34">
        <f t="shared" si="7"/>
        <v>1265.2917099999997</v>
      </c>
      <c r="K101" s="35">
        <v>231.67</v>
      </c>
      <c r="L101" s="36">
        <v>541.75870399999997</v>
      </c>
      <c r="M101" s="34">
        <f t="shared" si="8"/>
        <v>1263.509609</v>
      </c>
      <c r="N101" s="30">
        <v>0</v>
      </c>
      <c r="O101" s="34">
        <f t="shared" si="9"/>
        <v>1053.221691</v>
      </c>
      <c r="P101" s="34">
        <f t="shared" si="10"/>
        <v>1078.2216909999997</v>
      </c>
      <c r="Q101" s="30">
        <f t="shared" si="11"/>
        <v>2760.4713189999998</v>
      </c>
      <c r="R101" s="34">
        <f t="shared" si="12"/>
        <v>16742.788309</v>
      </c>
      <c r="S101" s="28" t="s">
        <v>28</v>
      </c>
      <c r="T101" s="32" t="s">
        <v>29</v>
      </c>
    </row>
    <row r="102" spans="1:20">
      <c r="A102" s="28">
        <v>89</v>
      </c>
      <c r="B102" s="26" t="s">
        <v>178</v>
      </c>
      <c r="C102" s="27" t="s">
        <v>167</v>
      </c>
      <c r="D102" s="26" t="s">
        <v>53</v>
      </c>
      <c r="E102" s="28" t="s">
        <v>27</v>
      </c>
      <c r="F102" s="33">
        <v>20000</v>
      </c>
      <c r="G102" s="56">
        <v>0</v>
      </c>
      <c r="H102" s="30">
        <v>25</v>
      </c>
      <c r="I102" s="30">
        <v>574</v>
      </c>
      <c r="J102" s="30">
        <f t="shared" si="7"/>
        <v>1419.9999999999998</v>
      </c>
      <c r="K102" s="29">
        <v>260</v>
      </c>
      <c r="L102" s="31">
        <v>608</v>
      </c>
      <c r="M102" s="30">
        <f t="shared" si="8"/>
        <v>1418</v>
      </c>
      <c r="N102" s="30">
        <v>0</v>
      </c>
      <c r="O102" s="30">
        <f t="shared" si="9"/>
        <v>1182</v>
      </c>
      <c r="P102" s="30">
        <f t="shared" si="10"/>
        <v>1207</v>
      </c>
      <c r="Q102" s="30">
        <f t="shared" si="11"/>
        <v>3098</v>
      </c>
      <c r="R102" s="30">
        <f t="shared" si="12"/>
        <v>18793</v>
      </c>
      <c r="S102" s="28" t="s">
        <v>38</v>
      </c>
      <c r="T102" s="32" t="s">
        <v>29</v>
      </c>
    </row>
    <row r="103" spans="1:20" s="40" customFormat="1" ht="15.75">
      <c r="A103" s="28">
        <v>90</v>
      </c>
      <c r="B103" s="38" t="s">
        <v>179</v>
      </c>
      <c r="C103" s="27" t="s">
        <v>180</v>
      </c>
      <c r="D103" s="39" t="s">
        <v>181</v>
      </c>
      <c r="E103" s="28" t="s">
        <v>182</v>
      </c>
      <c r="F103" s="64">
        <v>60000</v>
      </c>
      <c r="G103" s="56">
        <v>3486.68</v>
      </c>
      <c r="H103" s="30">
        <v>25</v>
      </c>
      <c r="I103" s="30">
        <v>1722</v>
      </c>
      <c r="J103" s="30">
        <f t="shared" si="7"/>
        <v>4260</v>
      </c>
      <c r="K103" s="29">
        <v>780</v>
      </c>
      <c r="L103" s="31">
        <v>1824</v>
      </c>
      <c r="M103" s="30">
        <f t="shared" si="8"/>
        <v>4254</v>
      </c>
      <c r="N103" s="30">
        <v>0</v>
      </c>
      <c r="O103" s="30">
        <f t="shared" si="9"/>
        <v>3546</v>
      </c>
      <c r="P103" s="30">
        <f t="shared" si="10"/>
        <v>7057.68</v>
      </c>
      <c r="Q103" s="30">
        <f t="shared" si="11"/>
        <v>9294</v>
      </c>
      <c r="R103" s="30">
        <f t="shared" si="12"/>
        <v>52942.32</v>
      </c>
      <c r="S103" s="28" t="s">
        <v>38</v>
      </c>
      <c r="T103" s="32" t="s">
        <v>29</v>
      </c>
    </row>
    <row r="104" spans="1:20" s="40" customFormat="1" ht="15.75">
      <c r="A104" s="28">
        <v>91</v>
      </c>
      <c r="B104" s="38" t="s">
        <v>183</v>
      </c>
      <c r="C104" s="27" t="s">
        <v>180</v>
      </c>
      <c r="D104" s="39" t="s">
        <v>184</v>
      </c>
      <c r="E104" s="28" t="s">
        <v>107</v>
      </c>
      <c r="F104" s="64">
        <v>13000</v>
      </c>
      <c r="G104" s="56">
        <v>0</v>
      </c>
      <c r="H104" s="30">
        <v>25</v>
      </c>
      <c r="I104" s="30">
        <v>373.1</v>
      </c>
      <c r="J104" s="30">
        <f t="shared" si="7"/>
        <v>922.99999999999989</v>
      </c>
      <c r="K104" s="29">
        <v>169</v>
      </c>
      <c r="L104" s="31">
        <v>395.2</v>
      </c>
      <c r="M104" s="30">
        <f t="shared" si="8"/>
        <v>921.7</v>
      </c>
      <c r="N104" s="32">
        <v>1190.1199999999999</v>
      </c>
      <c r="O104" s="30">
        <f t="shared" si="9"/>
        <v>768.3</v>
      </c>
      <c r="P104" s="30">
        <f t="shared" si="10"/>
        <v>1983.4199999999998</v>
      </c>
      <c r="Q104" s="30">
        <f t="shared" si="11"/>
        <v>2013.7</v>
      </c>
      <c r="R104" s="30">
        <f t="shared" si="12"/>
        <v>11016.58</v>
      </c>
      <c r="S104" s="28" t="s">
        <v>28</v>
      </c>
      <c r="T104" s="32" t="s">
        <v>29</v>
      </c>
    </row>
    <row r="105" spans="1:20" s="40" customFormat="1" ht="15.75">
      <c r="A105" s="28">
        <v>92</v>
      </c>
      <c r="B105" s="38" t="s">
        <v>185</v>
      </c>
      <c r="C105" s="27" t="s">
        <v>180</v>
      </c>
      <c r="D105" s="39" t="s">
        <v>186</v>
      </c>
      <c r="E105" s="28" t="s">
        <v>107</v>
      </c>
      <c r="F105" s="64">
        <v>14207.28</v>
      </c>
      <c r="G105" s="56">
        <v>0</v>
      </c>
      <c r="H105" s="34">
        <v>25</v>
      </c>
      <c r="I105" s="34">
        <v>407.74893600000001</v>
      </c>
      <c r="J105" s="34">
        <f t="shared" si="7"/>
        <v>1008.7168799999999</v>
      </c>
      <c r="K105" s="35">
        <v>184.69</v>
      </c>
      <c r="L105" s="36">
        <v>431.90131200000002</v>
      </c>
      <c r="M105" s="34">
        <f t="shared" si="8"/>
        <v>1007.2961520000001</v>
      </c>
      <c r="N105" s="30">
        <v>0</v>
      </c>
      <c r="O105" s="34">
        <f t="shared" si="9"/>
        <v>839.65024800000003</v>
      </c>
      <c r="P105" s="34">
        <f t="shared" si="10"/>
        <v>864.65024800000003</v>
      </c>
      <c r="Q105" s="30">
        <f t="shared" si="11"/>
        <v>2200.7030320000003</v>
      </c>
      <c r="R105" s="34">
        <f t="shared" si="12"/>
        <v>13342.629752000001</v>
      </c>
      <c r="S105" s="28" t="s">
        <v>28</v>
      </c>
      <c r="T105" s="32" t="s">
        <v>29</v>
      </c>
    </row>
    <row r="106" spans="1:20">
      <c r="A106" s="28">
        <v>93</v>
      </c>
      <c r="B106" s="26" t="s">
        <v>187</v>
      </c>
      <c r="C106" s="27" t="s">
        <v>180</v>
      </c>
      <c r="D106" s="26" t="s">
        <v>47</v>
      </c>
      <c r="E106" s="28" t="s">
        <v>27</v>
      </c>
      <c r="F106" s="33">
        <v>15000</v>
      </c>
      <c r="G106" s="56">
        <v>0</v>
      </c>
      <c r="H106" s="30">
        <v>25</v>
      </c>
      <c r="I106" s="30">
        <v>430.5</v>
      </c>
      <c r="J106" s="30">
        <f t="shared" si="7"/>
        <v>1065</v>
      </c>
      <c r="K106" s="29">
        <v>195</v>
      </c>
      <c r="L106" s="31">
        <v>456</v>
      </c>
      <c r="M106" s="30">
        <f t="shared" si="8"/>
        <v>1063.5</v>
      </c>
      <c r="N106" s="30">
        <v>0</v>
      </c>
      <c r="O106" s="30">
        <f t="shared" si="9"/>
        <v>886.5</v>
      </c>
      <c r="P106" s="30">
        <f t="shared" si="10"/>
        <v>911.5</v>
      </c>
      <c r="Q106" s="30">
        <f t="shared" si="11"/>
        <v>2323.5</v>
      </c>
      <c r="R106" s="30">
        <f t="shared" si="12"/>
        <v>14088.5</v>
      </c>
      <c r="S106" s="28" t="s">
        <v>38</v>
      </c>
      <c r="T106" s="32" t="s">
        <v>29</v>
      </c>
    </row>
    <row r="107" spans="1:20">
      <c r="A107" s="28">
        <v>94</v>
      </c>
      <c r="B107" s="26" t="s">
        <v>188</v>
      </c>
      <c r="C107" s="27" t="s">
        <v>180</v>
      </c>
      <c r="D107" s="26" t="s">
        <v>124</v>
      </c>
      <c r="E107" s="28" t="s">
        <v>27</v>
      </c>
      <c r="F107" s="33">
        <v>11258.5</v>
      </c>
      <c r="G107" s="56">
        <v>0</v>
      </c>
      <c r="H107" s="30">
        <v>25</v>
      </c>
      <c r="I107" s="30">
        <v>323.11894999999998</v>
      </c>
      <c r="J107" s="30">
        <f t="shared" si="7"/>
        <v>799.35349999999994</v>
      </c>
      <c r="K107" s="29">
        <v>146.36000000000001</v>
      </c>
      <c r="L107" s="31">
        <v>342.25839999999999</v>
      </c>
      <c r="M107" s="30">
        <f t="shared" si="8"/>
        <v>798.22765000000004</v>
      </c>
      <c r="N107" s="30">
        <v>0</v>
      </c>
      <c r="O107" s="30">
        <f t="shared" si="9"/>
        <v>665.37734999999998</v>
      </c>
      <c r="P107" s="30">
        <f t="shared" si="10"/>
        <v>690.37734999999998</v>
      </c>
      <c r="Q107" s="30">
        <f t="shared" si="11"/>
        <v>1743.9411500000001</v>
      </c>
      <c r="R107" s="30">
        <f t="shared" si="12"/>
        <v>10568.122649999999</v>
      </c>
      <c r="S107" s="30" t="s">
        <v>28</v>
      </c>
      <c r="T107" s="32" t="s">
        <v>29</v>
      </c>
    </row>
    <row r="108" spans="1:20">
      <c r="A108" s="28">
        <v>95</v>
      </c>
      <c r="B108" s="26" t="s">
        <v>189</v>
      </c>
      <c r="C108" s="27" t="s">
        <v>180</v>
      </c>
      <c r="D108" s="26" t="s">
        <v>190</v>
      </c>
      <c r="E108" s="28" t="s">
        <v>27</v>
      </c>
      <c r="F108" s="33">
        <v>13000</v>
      </c>
      <c r="G108" s="56">
        <v>0</v>
      </c>
      <c r="H108" s="30">
        <v>25</v>
      </c>
      <c r="I108" s="30">
        <v>373.1</v>
      </c>
      <c r="J108" s="30">
        <f t="shared" si="7"/>
        <v>922.99999999999989</v>
      </c>
      <c r="K108" s="29">
        <v>169</v>
      </c>
      <c r="L108" s="31">
        <v>395.2</v>
      </c>
      <c r="M108" s="30">
        <f t="shared" si="8"/>
        <v>921.7</v>
      </c>
      <c r="N108" s="30">
        <v>0</v>
      </c>
      <c r="O108" s="30">
        <f t="shared" si="9"/>
        <v>768.3</v>
      </c>
      <c r="P108" s="30">
        <f t="shared" si="10"/>
        <v>793.3</v>
      </c>
      <c r="Q108" s="30">
        <f t="shared" si="11"/>
        <v>2013.7</v>
      </c>
      <c r="R108" s="30">
        <f t="shared" si="12"/>
        <v>12206.7</v>
      </c>
      <c r="S108" s="28" t="s">
        <v>28</v>
      </c>
      <c r="T108" s="32" t="s">
        <v>29</v>
      </c>
    </row>
    <row r="109" spans="1:20">
      <c r="A109" s="28">
        <v>96</v>
      </c>
      <c r="B109" s="26" t="s">
        <v>191</v>
      </c>
      <c r="C109" s="27" t="s">
        <v>180</v>
      </c>
      <c r="D109" s="26" t="s">
        <v>37</v>
      </c>
      <c r="E109" s="28" t="s">
        <v>27</v>
      </c>
      <c r="F109" s="33">
        <v>20000</v>
      </c>
      <c r="G109" s="56">
        <v>0</v>
      </c>
      <c r="H109" s="30">
        <v>25</v>
      </c>
      <c r="I109" s="30">
        <v>574</v>
      </c>
      <c r="J109" s="30">
        <f t="shared" si="7"/>
        <v>1419.9999999999998</v>
      </c>
      <c r="K109" s="29">
        <v>260</v>
      </c>
      <c r="L109" s="31">
        <v>608</v>
      </c>
      <c r="M109" s="30">
        <f t="shared" si="8"/>
        <v>1418</v>
      </c>
      <c r="N109" s="30">
        <v>0</v>
      </c>
      <c r="O109" s="30">
        <f t="shared" si="9"/>
        <v>1182</v>
      </c>
      <c r="P109" s="30">
        <f t="shared" si="10"/>
        <v>1207</v>
      </c>
      <c r="Q109" s="30">
        <f t="shared" si="11"/>
        <v>3098</v>
      </c>
      <c r="R109" s="30">
        <f t="shared" si="12"/>
        <v>18793</v>
      </c>
      <c r="S109" s="28" t="s">
        <v>38</v>
      </c>
      <c r="T109" s="32" t="s">
        <v>29</v>
      </c>
    </row>
    <row r="110" spans="1:20">
      <c r="A110" s="28">
        <v>97</v>
      </c>
      <c r="B110" s="26" t="s">
        <v>192</v>
      </c>
      <c r="C110" s="27" t="s">
        <v>180</v>
      </c>
      <c r="D110" s="26" t="s">
        <v>193</v>
      </c>
      <c r="E110" s="28" t="s">
        <v>27</v>
      </c>
      <c r="F110" s="33">
        <v>18000</v>
      </c>
      <c r="G110" s="56">
        <v>0</v>
      </c>
      <c r="H110" s="30">
        <v>25</v>
      </c>
      <c r="I110" s="30">
        <f>F110*2.87%</f>
        <v>516.6</v>
      </c>
      <c r="J110" s="30">
        <f t="shared" si="7"/>
        <v>1277.9999999999998</v>
      </c>
      <c r="K110" s="29">
        <f>F110*1.3%</f>
        <v>234.00000000000003</v>
      </c>
      <c r="L110" s="31">
        <f>F110*3.04%</f>
        <v>547.20000000000005</v>
      </c>
      <c r="M110" s="30">
        <f t="shared" si="8"/>
        <v>1276.2</v>
      </c>
      <c r="N110" s="30">
        <v>0</v>
      </c>
      <c r="O110" s="30">
        <f t="shared" si="9"/>
        <v>1063.8000000000002</v>
      </c>
      <c r="P110" s="30">
        <f t="shared" si="10"/>
        <v>1088.8000000000002</v>
      </c>
      <c r="Q110" s="30">
        <f t="shared" si="11"/>
        <v>2788.2</v>
      </c>
      <c r="R110" s="30">
        <f t="shared" si="12"/>
        <v>16911.2</v>
      </c>
      <c r="S110" s="28" t="s">
        <v>28</v>
      </c>
      <c r="T110" s="32" t="s">
        <v>29</v>
      </c>
    </row>
    <row r="111" spans="1:20">
      <c r="A111" s="28">
        <v>98</v>
      </c>
      <c r="B111" s="26" t="s">
        <v>194</v>
      </c>
      <c r="C111" s="27" t="s">
        <v>180</v>
      </c>
      <c r="D111" s="26" t="s">
        <v>146</v>
      </c>
      <c r="E111" s="28" t="s">
        <v>27</v>
      </c>
      <c r="F111" s="33">
        <v>13000</v>
      </c>
      <c r="G111" s="56">
        <v>0</v>
      </c>
      <c r="H111" s="30">
        <v>25</v>
      </c>
      <c r="I111" s="30">
        <v>373.1</v>
      </c>
      <c r="J111" s="30">
        <f t="shared" si="7"/>
        <v>922.99999999999989</v>
      </c>
      <c r="K111" s="29">
        <v>169</v>
      </c>
      <c r="L111" s="31">
        <v>395.2</v>
      </c>
      <c r="M111" s="30">
        <f t="shared" si="8"/>
        <v>921.7</v>
      </c>
      <c r="N111" s="30">
        <v>0</v>
      </c>
      <c r="O111" s="30">
        <f t="shared" si="9"/>
        <v>768.3</v>
      </c>
      <c r="P111" s="30">
        <f t="shared" si="10"/>
        <v>793.3</v>
      </c>
      <c r="Q111" s="30">
        <f t="shared" si="11"/>
        <v>2013.7</v>
      </c>
      <c r="R111" s="30">
        <f t="shared" si="12"/>
        <v>12206.7</v>
      </c>
      <c r="S111" s="28" t="s">
        <v>38</v>
      </c>
      <c r="T111" s="32" t="s">
        <v>29</v>
      </c>
    </row>
    <row r="112" spans="1:20">
      <c r="A112" s="28">
        <v>99</v>
      </c>
      <c r="B112" s="26" t="s">
        <v>195</v>
      </c>
      <c r="C112" s="27" t="s">
        <v>180</v>
      </c>
      <c r="D112" s="26" t="s">
        <v>53</v>
      </c>
      <c r="E112" s="28" t="s">
        <v>27</v>
      </c>
      <c r="F112" s="33">
        <v>13000</v>
      </c>
      <c r="G112" s="56">
        <v>0</v>
      </c>
      <c r="H112" s="30">
        <v>25</v>
      </c>
      <c r="I112" s="30">
        <v>373.1</v>
      </c>
      <c r="J112" s="30">
        <f t="shared" si="7"/>
        <v>922.99999999999989</v>
      </c>
      <c r="K112" s="29">
        <v>169</v>
      </c>
      <c r="L112" s="31">
        <v>395.2</v>
      </c>
      <c r="M112" s="30">
        <f t="shared" si="8"/>
        <v>921.7</v>
      </c>
      <c r="N112" s="30">
        <v>0</v>
      </c>
      <c r="O112" s="30">
        <f t="shared" si="9"/>
        <v>768.3</v>
      </c>
      <c r="P112" s="30">
        <f t="shared" si="10"/>
        <v>793.3</v>
      </c>
      <c r="Q112" s="30">
        <f t="shared" si="11"/>
        <v>2013.7</v>
      </c>
      <c r="R112" s="30">
        <f t="shared" si="12"/>
        <v>12206.7</v>
      </c>
      <c r="S112" s="28" t="s">
        <v>28</v>
      </c>
      <c r="T112" s="32" t="s">
        <v>29</v>
      </c>
    </row>
    <row r="113" spans="1:20">
      <c r="A113" s="28">
        <v>100</v>
      </c>
      <c r="B113" s="26" t="s">
        <v>196</v>
      </c>
      <c r="C113" s="27" t="s">
        <v>180</v>
      </c>
      <c r="D113" s="26" t="s">
        <v>197</v>
      </c>
      <c r="E113" s="28" t="s">
        <v>27</v>
      </c>
      <c r="F113" s="33">
        <v>17000</v>
      </c>
      <c r="G113" s="56">
        <v>0</v>
      </c>
      <c r="H113" s="30">
        <v>25</v>
      </c>
      <c r="I113" s="30">
        <v>487.9</v>
      </c>
      <c r="J113" s="30">
        <f t="shared" si="7"/>
        <v>1207</v>
      </c>
      <c r="K113" s="29">
        <v>221</v>
      </c>
      <c r="L113" s="31">
        <v>516.79999999999995</v>
      </c>
      <c r="M113" s="30">
        <f t="shared" si="8"/>
        <v>1205.3000000000002</v>
      </c>
      <c r="N113" s="30">
        <v>0</v>
      </c>
      <c r="O113" s="30">
        <f t="shared" si="9"/>
        <v>1004.6999999999999</v>
      </c>
      <c r="P113" s="30">
        <f t="shared" si="10"/>
        <v>1029.6999999999998</v>
      </c>
      <c r="Q113" s="30">
        <f t="shared" si="11"/>
        <v>2633.3</v>
      </c>
      <c r="R113" s="30">
        <f t="shared" si="12"/>
        <v>15970.3</v>
      </c>
      <c r="S113" s="28" t="s">
        <v>28</v>
      </c>
      <c r="T113" s="32" t="s">
        <v>29</v>
      </c>
    </row>
    <row r="114" spans="1:20">
      <c r="A114" s="28">
        <v>101</v>
      </c>
      <c r="B114" s="26" t="s">
        <v>198</v>
      </c>
      <c r="C114" s="27" t="s">
        <v>180</v>
      </c>
      <c r="D114" s="26" t="s">
        <v>190</v>
      </c>
      <c r="E114" s="28" t="s">
        <v>27</v>
      </c>
      <c r="F114" s="33">
        <v>10000</v>
      </c>
      <c r="G114" s="56">
        <v>0</v>
      </c>
      <c r="H114" s="30">
        <v>25</v>
      </c>
      <c r="I114" s="30">
        <v>287</v>
      </c>
      <c r="J114" s="30">
        <f t="shared" si="7"/>
        <v>709.99999999999989</v>
      </c>
      <c r="K114" s="29">
        <v>130</v>
      </c>
      <c r="L114" s="31">
        <v>304</v>
      </c>
      <c r="M114" s="30">
        <f t="shared" si="8"/>
        <v>709</v>
      </c>
      <c r="N114" s="30">
        <v>0</v>
      </c>
      <c r="O114" s="30">
        <f t="shared" si="9"/>
        <v>591</v>
      </c>
      <c r="P114" s="30">
        <f t="shared" si="10"/>
        <v>616</v>
      </c>
      <c r="Q114" s="30">
        <f t="shared" si="11"/>
        <v>1549</v>
      </c>
      <c r="R114" s="30">
        <f t="shared" si="12"/>
        <v>9384</v>
      </c>
      <c r="S114" s="28" t="s">
        <v>28</v>
      </c>
      <c r="T114" s="32" t="s">
        <v>29</v>
      </c>
    </row>
    <row r="115" spans="1:20">
      <c r="A115" s="28">
        <v>102</v>
      </c>
      <c r="B115" s="26" t="s">
        <v>199</v>
      </c>
      <c r="C115" s="27" t="s">
        <v>180</v>
      </c>
      <c r="D115" s="26" t="s">
        <v>200</v>
      </c>
      <c r="E115" s="28" t="s">
        <v>27</v>
      </c>
      <c r="F115" s="33">
        <v>30000</v>
      </c>
      <c r="G115" s="56">
        <v>0</v>
      </c>
      <c r="H115" s="30">
        <v>25</v>
      </c>
      <c r="I115" s="34">
        <v>861</v>
      </c>
      <c r="J115" s="34">
        <f t="shared" si="7"/>
        <v>2130</v>
      </c>
      <c r="K115" s="35">
        <v>390</v>
      </c>
      <c r="L115" s="36">
        <v>912</v>
      </c>
      <c r="M115" s="34">
        <f t="shared" si="8"/>
        <v>2127</v>
      </c>
      <c r="N115" s="30">
        <v>0</v>
      </c>
      <c r="O115" s="34">
        <f t="shared" si="9"/>
        <v>1773</v>
      </c>
      <c r="P115" s="34">
        <f t="shared" si="10"/>
        <v>1798</v>
      </c>
      <c r="Q115" s="30">
        <f t="shared" si="11"/>
        <v>4647</v>
      </c>
      <c r="R115" s="34">
        <f t="shared" si="12"/>
        <v>28202</v>
      </c>
      <c r="S115" s="28" t="s">
        <v>28</v>
      </c>
      <c r="T115" s="32" t="s">
        <v>29</v>
      </c>
    </row>
    <row r="116" spans="1:20">
      <c r="A116" s="28">
        <v>103</v>
      </c>
      <c r="B116" s="26" t="s">
        <v>201</v>
      </c>
      <c r="C116" s="27" t="s">
        <v>180</v>
      </c>
      <c r="D116" s="26" t="s">
        <v>202</v>
      </c>
      <c r="E116" s="28" t="s">
        <v>27</v>
      </c>
      <c r="F116" s="33">
        <v>27136.75</v>
      </c>
      <c r="G116" s="56">
        <v>0</v>
      </c>
      <c r="H116" s="34">
        <v>25</v>
      </c>
      <c r="I116" s="34">
        <v>778.82472499999994</v>
      </c>
      <c r="J116" s="34">
        <f t="shared" si="7"/>
        <v>1926.7092499999999</v>
      </c>
      <c r="K116" s="35">
        <v>352.78</v>
      </c>
      <c r="L116" s="36">
        <v>824.95719999999994</v>
      </c>
      <c r="M116" s="34">
        <f t="shared" si="8"/>
        <v>1923.9955750000001</v>
      </c>
      <c r="N116" s="30">
        <v>0</v>
      </c>
      <c r="O116" s="34">
        <f t="shared" si="9"/>
        <v>1603.7819249999998</v>
      </c>
      <c r="P116" s="34">
        <f t="shared" si="10"/>
        <v>1628.7819249999998</v>
      </c>
      <c r="Q116" s="30">
        <f t="shared" si="11"/>
        <v>4203.4848249999995</v>
      </c>
      <c r="R116" s="34">
        <f t="shared" si="12"/>
        <v>25507.968075000001</v>
      </c>
      <c r="S116" s="28" t="s">
        <v>28</v>
      </c>
      <c r="T116" s="32" t="s">
        <v>29</v>
      </c>
    </row>
    <row r="117" spans="1:20">
      <c r="A117" s="28">
        <v>104</v>
      </c>
      <c r="B117" s="26" t="s">
        <v>203</v>
      </c>
      <c r="C117" s="27" t="s">
        <v>180</v>
      </c>
      <c r="D117" s="26" t="s">
        <v>190</v>
      </c>
      <c r="E117" s="28" t="s">
        <v>27</v>
      </c>
      <c r="F117" s="33">
        <v>20000</v>
      </c>
      <c r="G117" s="56">
        <v>0</v>
      </c>
      <c r="H117" s="30">
        <v>25</v>
      </c>
      <c r="I117" s="30">
        <v>574</v>
      </c>
      <c r="J117" s="30">
        <f t="shared" si="7"/>
        <v>1419.9999999999998</v>
      </c>
      <c r="K117" s="29">
        <v>260</v>
      </c>
      <c r="L117" s="31">
        <v>608</v>
      </c>
      <c r="M117" s="30">
        <f t="shared" si="8"/>
        <v>1418</v>
      </c>
      <c r="N117" s="30">
        <v>0</v>
      </c>
      <c r="O117" s="30">
        <f t="shared" si="9"/>
        <v>1182</v>
      </c>
      <c r="P117" s="30">
        <f t="shared" si="10"/>
        <v>1207</v>
      </c>
      <c r="Q117" s="30">
        <f t="shared" si="11"/>
        <v>3098</v>
      </c>
      <c r="R117" s="30">
        <f t="shared" si="12"/>
        <v>18793</v>
      </c>
      <c r="S117" s="28" t="s">
        <v>28</v>
      </c>
      <c r="T117" s="32" t="s">
        <v>29</v>
      </c>
    </row>
    <row r="118" spans="1:20">
      <c r="A118" s="28">
        <v>105</v>
      </c>
      <c r="B118" s="26" t="s">
        <v>204</v>
      </c>
      <c r="C118" s="27" t="s">
        <v>180</v>
      </c>
      <c r="D118" s="26" t="s">
        <v>190</v>
      </c>
      <c r="E118" s="28" t="s">
        <v>27</v>
      </c>
      <c r="F118" s="33">
        <v>30000</v>
      </c>
      <c r="G118" s="56">
        <v>0</v>
      </c>
      <c r="H118" s="30">
        <v>25</v>
      </c>
      <c r="I118" s="34">
        <v>861</v>
      </c>
      <c r="J118" s="34">
        <f t="shared" si="7"/>
        <v>2130</v>
      </c>
      <c r="K118" s="35">
        <v>390</v>
      </c>
      <c r="L118" s="36">
        <v>912</v>
      </c>
      <c r="M118" s="34">
        <f t="shared" si="8"/>
        <v>2127</v>
      </c>
      <c r="N118" s="30">
        <v>0</v>
      </c>
      <c r="O118" s="34">
        <f t="shared" si="9"/>
        <v>1773</v>
      </c>
      <c r="P118" s="34">
        <f t="shared" si="10"/>
        <v>1798</v>
      </c>
      <c r="Q118" s="30">
        <f t="shared" si="11"/>
        <v>4647</v>
      </c>
      <c r="R118" s="34">
        <f t="shared" si="12"/>
        <v>28202</v>
      </c>
      <c r="S118" s="28" t="s">
        <v>28</v>
      </c>
      <c r="T118" s="32" t="s">
        <v>29</v>
      </c>
    </row>
    <row r="119" spans="1:20">
      <c r="A119" s="28">
        <v>106</v>
      </c>
      <c r="B119" s="26" t="s">
        <v>205</v>
      </c>
      <c r="C119" s="27" t="s">
        <v>180</v>
      </c>
      <c r="D119" s="26" t="s">
        <v>206</v>
      </c>
      <c r="E119" s="28" t="s">
        <v>27</v>
      </c>
      <c r="F119" s="33">
        <v>10000</v>
      </c>
      <c r="G119" s="56">
        <v>0</v>
      </c>
      <c r="H119" s="30">
        <v>25</v>
      </c>
      <c r="I119" s="30">
        <v>287</v>
      </c>
      <c r="J119" s="30">
        <f t="shared" si="7"/>
        <v>709.99999999999989</v>
      </c>
      <c r="K119" s="29">
        <v>130</v>
      </c>
      <c r="L119" s="31">
        <v>304</v>
      </c>
      <c r="M119" s="30">
        <f t="shared" si="8"/>
        <v>709</v>
      </c>
      <c r="N119" s="30">
        <v>0</v>
      </c>
      <c r="O119" s="30">
        <f t="shared" si="9"/>
        <v>591</v>
      </c>
      <c r="P119" s="30">
        <f t="shared" si="10"/>
        <v>616</v>
      </c>
      <c r="Q119" s="30">
        <f t="shared" si="11"/>
        <v>1549</v>
      </c>
      <c r="R119" s="30">
        <f t="shared" si="12"/>
        <v>9384</v>
      </c>
      <c r="S119" s="28" t="s">
        <v>28</v>
      </c>
      <c r="T119" s="32" t="s">
        <v>29</v>
      </c>
    </row>
    <row r="120" spans="1:20">
      <c r="A120" s="28">
        <v>107</v>
      </c>
      <c r="B120" s="26" t="s">
        <v>207</v>
      </c>
      <c r="C120" s="27" t="s">
        <v>180</v>
      </c>
      <c r="D120" s="26" t="s">
        <v>190</v>
      </c>
      <c r="E120" s="28" t="s">
        <v>27</v>
      </c>
      <c r="F120" s="33">
        <v>12000</v>
      </c>
      <c r="G120" s="56">
        <v>0</v>
      </c>
      <c r="H120" s="30">
        <v>25</v>
      </c>
      <c r="I120" s="30">
        <v>344.4</v>
      </c>
      <c r="J120" s="30">
        <f t="shared" si="7"/>
        <v>851.99999999999989</v>
      </c>
      <c r="K120" s="29">
        <v>156</v>
      </c>
      <c r="L120" s="31">
        <v>364.8</v>
      </c>
      <c r="M120" s="30">
        <f t="shared" si="8"/>
        <v>850.80000000000007</v>
      </c>
      <c r="N120" s="30">
        <v>0</v>
      </c>
      <c r="O120" s="30">
        <f t="shared" si="9"/>
        <v>709.2</v>
      </c>
      <c r="P120" s="30">
        <f t="shared" si="10"/>
        <v>734.2</v>
      </c>
      <c r="Q120" s="30">
        <f t="shared" si="11"/>
        <v>1858.8</v>
      </c>
      <c r="R120" s="30">
        <f t="shared" si="12"/>
        <v>11265.8</v>
      </c>
      <c r="S120" s="28" t="s">
        <v>28</v>
      </c>
      <c r="T120" s="32" t="s">
        <v>29</v>
      </c>
    </row>
    <row r="121" spans="1:20">
      <c r="A121" s="28">
        <v>108</v>
      </c>
      <c r="B121" s="26" t="s">
        <v>208</v>
      </c>
      <c r="C121" s="27" t="s">
        <v>180</v>
      </c>
      <c r="D121" s="26" t="s">
        <v>53</v>
      </c>
      <c r="E121" s="28" t="s">
        <v>27</v>
      </c>
      <c r="F121" s="33">
        <v>20000</v>
      </c>
      <c r="G121" s="56">
        <v>0</v>
      </c>
      <c r="H121" s="30">
        <v>25</v>
      </c>
      <c r="I121" s="30">
        <v>574</v>
      </c>
      <c r="J121" s="30">
        <f t="shared" si="7"/>
        <v>1419.9999999999998</v>
      </c>
      <c r="K121" s="29">
        <v>260</v>
      </c>
      <c r="L121" s="31">
        <v>608</v>
      </c>
      <c r="M121" s="30">
        <f t="shared" si="8"/>
        <v>1418</v>
      </c>
      <c r="N121" s="30">
        <v>0</v>
      </c>
      <c r="O121" s="30">
        <f t="shared" si="9"/>
        <v>1182</v>
      </c>
      <c r="P121" s="30">
        <f t="shared" si="10"/>
        <v>1207</v>
      </c>
      <c r="Q121" s="30">
        <f t="shared" si="11"/>
        <v>3098</v>
      </c>
      <c r="R121" s="30">
        <f t="shared" si="12"/>
        <v>18793</v>
      </c>
      <c r="S121" s="28" t="s">
        <v>28</v>
      </c>
      <c r="T121" s="32" t="s">
        <v>29</v>
      </c>
    </row>
    <row r="122" spans="1:20">
      <c r="A122" s="28">
        <v>109</v>
      </c>
      <c r="B122" s="26" t="s">
        <v>209</v>
      </c>
      <c r="C122" s="27" t="s">
        <v>210</v>
      </c>
      <c r="D122" s="26" t="s">
        <v>211</v>
      </c>
      <c r="E122" s="28" t="s">
        <v>27</v>
      </c>
      <c r="F122" s="33">
        <v>25050</v>
      </c>
      <c r="G122" s="56">
        <v>0</v>
      </c>
      <c r="H122" s="34">
        <v>25</v>
      </c>
      <c r="I122" s="34">
        <v>718.93499999999995</v>
      </c>
      <c r="J122" s="34">
        <f t="shared" si="7"/>
        <v>1778.55</v>
      </c>
      <c r="K122" s="35">
        <v>325.64999999999998</v>
      </c>
      <c r="L122" s="36">
        <v>761.52</v>
      </c>
      <c r="M122" s="34">
        <f t="shared" si="8"/>
        <v>1776.0450000000001</v>
      </c>
      <c r="N122" s="37">
        <v>1190.1199999999999</v>
      </c>
      <c r="O122" s="34">
        <f t="shared" si="9"/>
        <v>1480.4549999999999</v>
      </c>
      <c r="P122" s="34">
        <f t="shared" si="10"/>
        <v>2695.5749999999998</v>
      </c>
      <c r="Q122" s="30">
        <f t="shared" si="11"/>
        <v>3880.2449999999999</v>
      </c>
      <c r="R122" s="34">
        <f t="shared" si="12"/>
        <v>22354.424999999999</v>
      </c>
      <c r="S122" s="28" t="s">
        <v>38</v>
      </c>
      <c r="T122" s="32" t="s">
        <v>29</v>
      </c>
    </row>
    <row r="123" spans="1:20">
      <c r="A123" s="28">
        <v>110</v>
      </c>
      <c r="B123" s="26" t="s">
        <v>212</v>
      </c>
      <c r="C123" s="27" t="s">
        <v>210</v>
      </c>
      <c r="D123" s="26" t="s">
        <v>213</v>
      </c>
      <c r="E123" s="28" t="s">
        <v>27</v>
      </c>
      <c r="F123" s="33">
        <v>13258.5</v>
      </c>
      <c r="G123" s="56">
        <v>0</v>
      </c>
      <c r="H123" s="30">
        <v>25</v>
      </c>
      <c r="I123" s="30">
        <v>380.51895000000002</v>
      </c>
      <c r="J123" s="30">
        <f t="shared" si="7"/>
        <v>941.35349999999994</v>
      </c>
      <c r="K123" s="29">
        <v>172.36</v>
      </c>
      <c r="L123" s="31">
        <v>403.05840000000001</v>
      </c>
      <c r="M123" s="30">
        <f t="shared" si="8"/>
        <v>940.02765000000011</v>
      </c>
      <c r="N123" s="30">
        <v>0</v>
      </c>
      <c r="O123" s="30">
        <f t="shared" si="9"/>
        <v>783.57735000000002</v>
      </c>
      <c r="P123" s="30">
        <f t="shared" si="10"/>
        <v>808.57735000000002</v>
      </c>
      <c r="Q123" s="30">
        <f t="shared" si="11"/>
        <v>2053.7411499999998</v>
      </c>
      <c r="R123" s="30">
        <f t="shared" si="12"/>
        <v>12449.92265</v>
      </c>
      <c r="S123" s="28" t="s">
        <v>28</v>
      </c>
      <c r="T123" s="32" t="s">
        <v>29</v>
      </c>
    </row>
    <row r="124" spans="1:20">
      <c r="A124" s="28">
        <v>111</v>
      </c>
      <c r="B124" s="26" t="s">
        <v>214</v>
      </c>
      <c r="C124" s="27" t="s">
        <v>210</v>
      </c>
      <c r="D124" s="26" t="s">
        <v>104</v>
      </c>
      <c r="E124" s="28" t="s">
        <v>27</v>
      </c>
      <c r="F124" s="33">
        <v>15000</v>
      </c>
      <c r="G124" s="56">
        <v>0</v>
      </c>
      <c r="H124" s="30">
        <v>25</v>
      </c>
      <c r="I124" s="30">
        <v>430.5</v>
      </c>
      <c r="J124" s="30">
        <f t="shared" si="7"/>
        <v>1065</v>
      </c>
      <c r="K124" s="29">
        <v>195</v>
      </c>
      <c r="L124" s="31">
        <v>456</v>
      </c>
      <c r="M124" s="30">
        <f t="shared" si="8"/>
        <v>1063.5</v>
      </c>
      <c r="N124" s="30">
        <v>0</v>
      </c>
      <c r="O124" s="30">
        <f t="shared" si="9"/>
        <v>886.5</v>
      </c>
      <c r="P124" s="30">
        <f t="shared" si="10"/>
        <v>911.5</v>
      </c>
      <c r="Q124" s="30">
        <f t="shared" si="11"/>
        <v>2323.5</v>
      </c>
      <c r="R124" s="30">
        <f t="shared" si="12"/>
        <v>14088.5</v>
      </c>
      <c r="S124" s="28" t="s">
        <v>28</v>
      </c>
      <c r="T124" s="32" t="s">
        <v>29</v>
      </c>
    </row>
    <row r="125" spans="1:20">
      <c r="A125" s="28">
        <v>112</v>
      </c>
      <c r="B125" s="26" t="s">
        <v>215</v>
      </c>
      <c r="C125" s="27" t="s">
        <v>210</v>
      </c>
      <c r="D125" s="26" t="s">
        <v>53</v>
      </c>
      <c r="E125" s="28" t="s">
        <v>27</v>
      </c>
      <c r="F125" s="33">
        <v>16000</v>
      </c>
      <c r="G125" s="56">
        <v>0</v>
      </c>
      <c r="H125" s="30">
        <v>25</v>
      </c>
      <c r="I125" s="30">
        <v>459.2</v>
      </c>
      <c r="J125" s="30">
        <f t="shared" si="7"/>
        <v>1136</v>
      </c>
      <c r="K125" s="29">
        <v>208</v>
      </c>
      <c r="L125" s="31">
        <v>486.4</v>
      </c>
      <c r="M125" s="30">
        <f t="shared" si="8"/>
        <v>1134.4000000000001</v>
      </c>
      <c r="N125" s="30">
        <v>0</v>
      </c>
      <c r="O125" s="30">
        <f t="shared" si="9"/>
        <v>945.59999999999991</v>
      </c>
      <c r="P125" s="30">
        <f t="shared" si="10"/>
        <v>970.59999999999991</v>
      </c>
      <c r="Q125" s="30">
        <f t="shared" si="11"/>
        <v>2478.4</v>
      </c>
      <c r="R125" s="30">
        <f t="shared" si="12"/>
        <v>15029.4</v>
      </c>
      <c r="S125" s="28" t="s">
        <v>38</v>
      </c>
      <c r="T125" s="32" t="s">
        <v>29</v>
      </c>
    </row>
    <row r="126" spans="1:20">
      <c r="A126" s="28">
        <v>113</v>
      </c>
      <c r="B126" s="26" t="s">
        <v>216</v>
      </c>
      <c r="C126" s="27" t="s">
        <v>210</v>
      </c>
      <c r="D126" s="26" t="s">
        <v>213</v>
      </c>
      <c r="E126" s="28" t="s">
        <v>27</v>
      </c>
      <c r="F126" s="33">
        <v>20000</v>
      </c>
      <c r="G126" s="56">
        <v>0</v>
      </c>
      <c r="H126" s="30">
        <v>25</v>
      </c>
      <c r="I126" s="30">
        <v>574</v>
      </c>
      <c r="J126" s="30">
        <f t="shared" si="7"/>
        <v>1419.9999999999998</v>
      </c>
      <c r="K126" s="29">
        <v>260</v>
      </c>
      <c r="L126" s="31">
        <v>608</v>
      </c>
      <c r="M126" s="30">
        <f t="shared" si="8"/>
        <v>1418</v>
      </c>
      <c r="N126" s="30">
        <v>0</v>
      </c>
      <c r="O126" s="30">
        <f t="shared" si="9"/>
        <v>1182</v>
      </c>
      <c r="P126" s="30">
        <f t="shared" si="10"/>
        <v>1207</v>
      </c>
      <c r="Q126" s="30">
        <f t="shared" si="11"/>
        <v>3098</v>
      </c>
      <c r="R126" s="30">
        <f t="shared" si="12"/>
        <v>18793</v>
      </c>
      <c r="S126" s="28" t="s">
        <v>28</v>
      </c>
      <c r="T126" s="32" t="s">
        <v>29</v>
      </c>
    </row>
    <row r="127" spans="1:20">
      <c r="A127" s="28">
        <v>114</v>
      </c>
      <c r="B127" s="26" t="s">
        <v>217</v>
      </c>
      <c r="C127" s="27" t="s">
        <v>210</v>
      </c>
      <c r="D127" s="26" t="s">
        <v>213</v>
      </c>
      <c r="E127" s="28" t="s">
        <v>27</v>
      </c>
      <c r="F127" s="33">
        <v>15000</v>
      </c>
      <c r="G127" s="56">
        <v>0</v>
      </c>
      <c r="H127" s="30">
        <v>25</v>
      </c>
      <c r="I127" s="30">
        <v>430.5</v>
      </c>
      <c r="J127" s="30">
        <f t="shared" si="7"/>
        <v>1065</v>
      </c>
      <c r="K127" s="29">
        <v>195</v>
      </c>
      <c r="L127" s="31">
        <v>456</v>
      </c>
      <c r="M127" s="30">
        <f t="shared" si="8"/>
        <v>1063.5</v>
      </c>
      <c r="N127" s="30">
        <v>0</v>
      </c>
      <c r="O127" s="30">
        <f t="shared" si="9"/>
        <v>886.5</v>
      </c>
      <c r="P127" s="30">
        <f t="shared" si="10"/>
        <v>911.5</v>
      </c>
      <c r="Q127" s="30">
        <f t="shared" si="11"/>
        <v>2323.5</v>
      </c>
      <c r="R127" s="30">
        <f t="shared" si="12"/>
        <v>14088.5</v>
      </c>
      <c r="S127" s="28" t="s">
        <v>28</v>
      </c>
      <c r="T127" s="32" t="s">
        <v>29</v>
      </c>
    </row>
    <row r="128" spans="1:20">
      <c r="A128" s="28">
        <v>115</v>
      </c>
      <c r="B128" s="26" t="s">
        <v>218</v>
      </c>
      <c r="C128" s="27" t="s">
        <v>210</v>
      </c>
      <c r="D128" s="26" t="s">
        <v>37</v>
      </c>
      <c r="E128" s="28" t="s">
        <v>27</v>
      </c>
      <c r="F128" s="33">
        <v>15000</v>
      </c>
      <c r="G128" s="56">
        <v>0</v>
      </c>
      <c r="H128" s="30">
        <v>25</v>
      </c>
      <c r="I128" s="30">
        <v>430.5</v>
      </c>
      <c r="J128" s="30">
        <f t="shared" si="7"/>
        <v>1065</v>
      </c>
      <c r="K128" s="29">
        <v>195</v>
      </c>
      <c r="L128" s="31">
        <v>456</v>
      </c>
      <c r="M128" s="30">
        <f t="shared" si="8"/>
        <v>1063.5</v>
      </c>
      <c r="N128" s="30">
        <v>0</v>
      </c>
      <c r="O128" s="30">
        <f t="shared" si="9"/>
        <v>886.5</v>
      </c>
      <c r="P128" s="30">
        <f t="shared" si="10"/>
        <v>911.5</v>
      </c>
      <c r="Q128" s="30">
        <f t="shared" si="11"/>
        <v>2323.5</v>
      </c>
      <c r="R128" s="30">
        <f t="shared" si="12"/>
        <v>14088.5</v>
      </c>
      <c r="S128" s="28" t="s">
        <v>38</v>
      </c>
      <c r="T128" s="32" t="s">
        <v>29</v>
      </c>
    </row>
    <row r="129" spans="1:20">
      <c r="A129" s="28">
        <v>116</v>
      </c>
      <c r="B129" s="26" t="s">
        <v>219</v>
      </c>
      <c r="C129" s="27" t="s">
        <v>220</v>
      </c>
      <c r="D129" s="26" t="s">
        <v>221</v>
      </c>
      <c r="E129" s="28" t="s">
        <v>27</v>
      </c>
      <c r="F129" s="33">
        <v>75000</v>
      </c>
      <c r="G129" s="56">
        <v>4643.3100000000004</v>
      </c>
      <c r="H129" s="30">
        <v>25</v>
      </c>
      <c r="I129" s="30">
        <v>2152.5</v>
      </c>
      <c r="J129" s="30">
        <f t="shared" si="7"/>
        <v>5324.9999999999991</v>
      </c>
      <c r="K129" s="29">
        <v>811.2</v>
      </c>
      <c r="L129" s="31">
        <v>2280</v>
      </c>
      <c r="M129" s="30">
        <f t="shared" si="8"/>
        <v>5317.5</v>
      </c>
      <c r="N129" s="41">
        <v>2380.2399999999998</v>
      </c>
      <c r="O129" s="30">
        <f t="shared" si="9"/>
        <v>4432.5</v>
      </c>
      <c r="P129" s="30">
        <f t="shared" si="10"/>
        <v>11481.050000000001</v>
      </c>
      <c r="Q129" s="30">
        <f t="shared" si="11"/>
        <v>11453.699999999999</v>
      </c>
      <c r="R129" s="30">
        <f t="shared" si="12"/>
        <v>63518.95</v>
      </c>
      <c r="S129" s="28" t="s">
        <v>38</v>
      </c>
      <c r="T129" s="32" t="s">
        <v>29</v>
      </c>
    </row>
    <row r="130" spans="1:20" s="40" customFormat="1" ht="15.75">
      <c r="A130" s="28">
        <v>117</v>
      </c>
      <c r="B130" s="38" t="s">
        <v>222</v>
      </c>
      <c r="C130" s="27" t="s">
        <v>220</v>
      </c>
      <c r="D130" s="39" t="s">
        <v>223</v>
      </c>
      <c r="E130" s="28" t="s">
        <v>182</v>
      </c>
      <c r="F130" s="64">
        <v>15400</v>
      </c>
      <c r="G130" s="56">
        <v>0</v>
      </c>
      <c r="H130" s="34">
        <v>25</v>
      </c>
      <c r="I130" s="34">
        <v>441.98</v>
      </c>
      <c r="J130" s="34">
        <f t="shared" si="7"/>
        <v>1093.3999999999999</v>
      </c>
      <c r="K130" s="35">
        <v>200.2</v>
      </c>
      <c r="L130" s="36">
        <v>468.16</v>
      </c>
      <c r="M130" s="34">
        <f t="shared" si="8"/>
        <v>1091.8600000000001</v>
      </c>
      <c r="N130" s="30">
        <v>0</v>
      </c>
      <c r="O130" s="34">
        <f t="shared" si="9"/>
        <v>910.1400000000001</v>
      </c>
      <c r="P130" s="34">
        <f t="shared" si="10"/>
        <v>935.1400000000001</v>
      </c>
      <c r="Q130" s="30">
        <f t="shared" si="11"/>
        <v>2385.46</v>
      </c>
      <c r="R130" s="34">
        <f t="shared" si="12"/>
        <v>14464.86</v>
      </c>
      <c r="S130" s="28" t="s">
        <v>28</v>
      </c>
      <c r="T130" s="32" t="s">
        <v>29</v>
      </c>
    </row>
    <row r="131" spans="1:20">
      <c r="A131" s="28">
        <v>118</v>
      </c>
      <c r="B131" s="26" t="s">
        <v>224</v>
      </c>
      <c r="C131" s="27" t="s">
        <v>220</v>
      </c>
      <c r="D131" s="26" t="s">
        <v>97</v>
      </c>
      <c r="E131" s="28" t="s">
        <v>27</v>
      </c>
      <c r="F131" s="33">
        <v>20000</v>
      </c>
      <c r="G131" s="56">
        <v>0</v>
      </c>
      <c r="H131" s="30">
        <v>25</v>
      </c>
      <c r="I131" s="30">
        <v>574</v>
      </c>
      <c r="J131" s="30">
        <f t="shared" si="7"/>
        <v>1419.9999999999998</v>
      </c>
      <c r="K131" s="29">
        <v>260</v>
      </c>
      <c r="L131" s="31">
        <v>608</v>
      </c>
      <c r="M131" s="30">
        <f t="shared" si="8"/>
        <v>1418</v>
      </c>
      <c r="N131" s="30">
        <v>0</v>
      </c>
      <c r="O131" s="30">
        <f t="shared" si="9"/>
        <v>1182</v>
      </c>
      <c r="P131" s="30">
        <f t="shared" si="10"/>
        <v>1207</v>
      </c>
      <c r="Q131" s="30">
        <f t="shared" si="11"/>
        <v>3098</v>
      </c>
      <c r="R131" s="30">
        <f t="shared" si="12"/>
        <v>18793</v>
      </c>
      <c r="S131" s="28" t="s">
        <v>28</v>
      </c>
      <c r="T131" s="32" t="s">
        <v>29</v>
      </c>
    </row>
    <row r="132" spans="1:20">
      <c r="A132" s="28">
        <v>119</v>
      </c>
      <c r="B132" s="26" t="s">
        <v>225</v>
      </c>
      <c r="C132" s="27" t="s">
        <v>220</v>
      </c>
      <c r="D132" s="26" t="s">
        <v>97</v>
      </c>
      <c r="E132" s="28" t="s">
        <v>27</v>
      </c>
      <c r="F132" s="33">
        <v>20000</v>
      </c>
      <c r="G132" s="56">
        <v>0</v>
      </c>
      <c r="H132" s="30">
        <v>25</v>
      </c>
      <c r="I132" s="30">
        <v>574</v>
      </c>
      <c r="J132" s="30">
        <f t="shared" si="7"/>
        <v>1419.9999999999998</v>
      </c>
      <c r="K132" s="29">
        <v>260</v>
      </c>
      <c r="L132" s="31">
        <v>608</v>
      </c>
      <c r="M132" s="30">
        <f t="shared" si="8"/>
        <v>1418</v>
      </c>
      <c r="N132" s="30">
        <v>0</v>
      </c>
      <c r="O132" s="30">
        <f t="shared" si="9"/>
        <v>1182</v>
      </c>
      <c r="P132" s="30">
        <f t="shared" si="10"/>
        <v>1207</v>
      </c>
      <c r="Q132" s="30">
        <f t="shared" si="11"/>
        <v>3098</v>
      </c>
      <c r="R132" s="30">
        <f t="shared" si="12"/>
        <v>18793</v>
      </c>
      <c r="S132" s="28" t="s">
        <v>28</v>
      </c>
      <c r="T132" s="32" t="s">
        <v>29</v>
      </c>
    </row>
    <row r="133" spans="1:20" s="40" customFormat="1" ht="15.75">
      <c r="A133" s="28">
        <v>120</v>
      </c>
      <c r="B133" s="38" t="s">
        <v>226</v>
      </c>
      <c r="C133" s="27" t="s">
        <v>220</v>
      </c>
      <c r="D133" s="39" t="s">
        <v>227</v>
      </c>
      <c r="E133" s="28" t="s">
        <v>107</v>
      </c>
      <c r="F133" s="64">
        <v>30000</v>
      </c>
      <c r="G133" s="56">
        <v>0</v>
      </c>
      <c r="H133" s="30">
        <v>25</v>
      </c>
      <c r="I133" s="34">
        <v>861</v>
      </c>
      <c r="J133" s="34">
        <f t="shared" si="7"/>
        <v>2130</v>
      </c>
      <c r="K133" s="35">
        <v>390</v>
      </c>
      <c r="L133" s="36">
        <v>912</v>
      </c>
      <c r="M133" s="34">
        <f t="shared" si="8"/>
        <v>2127</v>
      </c>
      <c r="N133" s="30">
        <v>0</v>
      </c>
      <c r="O133" s="34">
        <f t="shared" si="9"/>
        <v>1773</v>
      </c>
      <c r="P133" s="34">
        <f t="shared" si="10"/>
        <v>1798</v>
      </c>
      <c r="Q133" s="30">
        <f t="shared" si="11"/>
        <v>4647</v>
      </c>
      <c r="R133" s="34">
        <f t="shared" si="12"/>
        <v>28202</v>
      </c>
      <c r="S133" s="28" t="s">
        <v>28</v>
      </c>
      <c r="T133" s="32" t="s">
        <v>29</v>
      </c>
    </row>
    <row r="134" spans="1:20" s="40" customFormat="1" ht="15.75">
      <c r="A134" s="28">
        <v>121</v>
      </c>
      <c r="B134" s="38" t="s">
        <v>228</v>
      </c>
      <c r="C134" s="27" t="s">
        <v>220</v>
      </c>
      <c r="D134" s="39" t="s">
        <v>229</v>
      </c>
      <c r="E134" s="28" t="s">
        <v>182</v>
      </c>
      <c r="F134" s="64">
        <v>15400</v>
      </c>
      <c r="G134" s="56">
        <v>0</v>
      </c>
      <c r="H134" s="34">
        <v>25</v>
      </c>
      <c r="I134" s="34">
        <v>441.98</v>
      </c>
      <c r="J134" s="34">
        <f t="shared" si="7"/>
        <v>1093.3999999999999</v>
      </c>
      <c r="K134" s="35">
        <v>200.2</v>
      </c>
      <c r="L134" s="36">
        <v>468.16</v>
      </c>
      <c r="M134" s="34">
        <f t="shared" si="8"/>
        <v>1091.8600000000001</v>
      </c>
      <c r="N134" s="30">
        <v>0</v>
      </c>
      <c r="O134" s="34">
        <f t="shared" si="9"/>
        <v>910.1400000000001</v>
      </c>
      <c r="P134" s="34">
        <f t="shared" si="10"/>
        <v>935.1400000000001</v>
      </c>
      <c r="Q134" s="30">
        <f t="shared" si="11"/>
        <v>2385.46</v>
      </c>
      <c r="R134" s="34">
        <f t="shared" si="12"/>
        <v>14464.86</v>
      </c>
      <c r="S134" s="28" t="s">
        <v>28</v>
      </c>
      <c r="T134" s="32" t="s">
        <v>29</v>
      </c>
    </row>
    <row r="135" spans="1:20">
      <c r="A135" s="28">
        <v>122</v>
      </c>
      <c r="B135" s="26" t="s">
        <v>230</v>
      </c>
      <c r="C135" s="27" t="s">
        <v>220</v>
      </c>
      <c r="D135" s="26" t="s">
        <v>231</v>
      </c>
      <c r="E135" s="28" t="s">
        <v>27</v>
      </c>
      <c r="F135" s="33">
        <v>35000</v>
      </c>
      <c r="G135" s="56">
        <v>0</v>
      </c>
      <c r="H135" s="34">
        <v>25</v>
      </c>
      <c r="I135" s="34">
        <v>1004.5</v>
      </c>
      <c r="J135" s="34">
        <f t="shared" si="7"/>
        <v>2485</v>
      </c>
      <c r="K135" s="35">
        <v>455</v>
      </c>
      <c r="L135" s="36">
        <v>1064</v>
      </c>
      <c r="M135" s="34">
        <f t="shared" si="8"/>
        <v>2481.5</v>
      </c>
      <c r="N135" s="30">
        <v>0</v>
      </c>
      <c r="O135" s="34">
        <f t="shared" si="9"/>
        <v>2068.5</v>
      </c>
      <c r="P135" s="34">
        <f t="shared" si="10"/>
        <v>2093.5</v>
      </c>
      <c r="Q135" s="30">
        <f t="shared" si="11"/>
        <v>5421.5</v>
      </c>
      <c r="R135" s="34">
        <f t="shared" si="12"/>
        <v>32906.5</v>
      </c>
      <c r="S135" s="28" t="s">
        <v>28</v>
      </c>
      <c r="T135" s="32" t="s">
        <v>29</v>
      </c>
    </row>
    <row r="136" spans="1:20">
      <c r="A136" s="28">
        <v>123</v>
      </c>
      <c r="B136" s="26" t="s">
        <v>232</v>
      </c>
      <c r="C136" s="27" t="s">
        <v>220</v>
      </c>
      <c r="D136" s="26" t="s">
        <v>97</v>
      </c>
      <c r="E136" s="28" t="s">
        <v>27</v>
      </c>
      <c r="F136" s="33">
        <v>25000</v>
      </c>
      <c r="G136" s="56">
        <v>0</v>
      </c>
      <c r="H136" s="30">
        <v>25</v>
      </c>
      <c r="I136" s="34">
        <v>717.5</v>
      </c>
      <c r="J136" s="34">
        <f t="shared" si="7"/>
        <v>1774.9999999999998</v>
      </c>
      <c r="K136" s="35">
        <v>325</v>
      </c>
      <c r="L136" s="36">
        <v>760</v>
      </c>
      <c r="M136" s="34">
        <f t="shared" si="8"/>
        <v>1772.5000000000002</v>
      </c>
      <c r="N136" s="30">
        <v>0</v>
      </c>
      <c r="O136" s="34">
        <f t="shared" si="9"/>
        <v>1477.5</v>
      </c>
      <c r="P136" s="34">
        <f t="shared" si="10"/>
        <v>1502.5</v>
      </c>
      <c r="Q136" s="30">
        <f t="shared" si="11"/>
        <v>3872.5</v>
      </c>
      <c r="R136" s="34">
        <f t="shared" si="12"/>
        <v>23497.5</v>
      </c>
      <c r="S136" s="28" t="s">
        <v>28</v>
      </c>
      <c r="T136" s="32" t="s">
        <v>29</v>
      </c>
    </row>
    <row r="137" spans="1:20">
      <c r="A137" s="28">
        <v>124</v>
      </c>
      <c r="B137" s="26" t="s">
        <v>233</v>
      </c>
      <c r="C137" s="27" t="s">
        <v>220</v>
      </c>
      <c r="D137" s="26" t="s">
        <v>97</v>
      </c>
      <c r="E137" s="28" t="s">
        <v>27</v>
      </c>
      <c r="F137" s="33">
        <v>20000</v>
      </c>
      <c r="G137" s="56">
        <v>0</v>
      </c>
      <c r="H137" s="30">
        <v>25</v>
      </c>
      <c r="I137" s="30">
        <v>574</v>
      </c>
      <c r="J137" s="30">
        <f t="shared" si="7"/>
        <v>1419.9999999999998</v>
      </c>
      <c r="K137" s="29">
        <v>260</v>
      </c>
      <c r="L137" s="31">
        <v>608</v>
      </c>
      <c r="M137" s="30">
        <f t="shared" si="8"/>
        <v>1418</v>
      </c>
      <c r="N137" s="30">
        <v>0</v>
      </c>
      <c r="O137" s="30">
        <f t="shared" si="9"/>
        <v>1182</v>
      </c>
      <c r="P137" s="30">
        <f t="shared" si="10"/>
        <v>1207</v>
      </c>
      <c r="Q137" s="30">
        <f t="shared" si="11"/>
        <v>3098</v>
      </c>
      <c r="R137" s="30">
        <f t="shared" si="12"/>
        <v>18793</v>
      </c>
      <c r="S137" s="28" t="s">
        <v>28</v>
      </c>
      <c r="T137" s="32" t="s">
        <v>29</v>
      </c>
    </row>
    <row r="138" spans="1:20">
      <c r="A138" s="28">
        <v>125</v>
      </c>
      <c r="B138" s="26" t="s">
        <v>234</v>
      </c>
      <c r="C138" s="27" t="s">
        <v>220</v>
      </c>
      <c r="D138" s="26" t="s">
        <v>235</v>
      </c>
      <c r="E138" s="28" t="s">
        <v>27</v>
      </c>
      <c r="F138" s="33">
        <v>20000</v>
      </c>
      <c r="G138" s="56">
        <v>0</v>
      </c>
      <c r="H138" s="30">
        <v>25</v>
      </c>
      <c r="I138" s="30">
        <v>574</v>
      </c>
      <c r="J138" s="30">
        <f t="shared" si="7"/>
        <v>1419.9999999999998</v>
      </c>
      <c r="K138" s="29">
        <v>260</v>
      </c>
      <c r="L138" s="31">
        <v>608</v>
      </c>
      <c r="M138" s="30">
        <f t="shared" si="8"/>
        <v>1418</v>
      </c>
      <c r="N138" s="30">
        <v>0</v>
      </c>
      <c r="O138" s="30">
        <f t="shared" si="9"/>
        <v>1182</v>
      </c>
      <c r="P138" s="30">
        <f t="shared" si="10"/>
        <v>1207</v>
      </c>
      <c r="Q138" s="30">
        <f t="shared" si="11"/>
        <v>3098</v>
      </c>
      <c r="R138" s="30">
        <f t="shared" si="12"/>
        <v>18793</v>
      </c>
      <c r="S138" s="28" t="s">
        <v>38</v>
      </c>
      <c r="T138" s="32" t="s">
        <v>29</v>
      </c>
    </row>
    <row r="139" spans="1:20">
      <c r="A139" s="28">
        <v>126</v>
      </c>
      <c r="B139" s="26" t="s">
        <v>236</v>
      </c>
      <c r="C139" s="27" t="s">
        <v>220</v>
      </c>
      <c r="D139" s="26" t="s">
        <v>97</v>
      </c>
      <c r="E139" s="28" t="s">
        <v>27</v>
      </c>
      <c r="F139" s="33">
        <v>12000</v>
      </c>
      <c r="G139" s="56">
        <v>0</v>
      </c>
      <c r="H139" s="30">
        <v>25</v>
      </c>
      <c r="I139" s="30">
        <v>344.4</v>
      </c>
      <c r="J139" s="30">
        <f t="shared" si="7"/>
        <v>851.99999999999989</v>
      </c>
      <c r="K139" s="29">
        <v>156</v>
      </c>
      <c r="L139" s="31">
        <v>364.8</v>
      </c>
      <c r="M139" s="30">
        <f t="shared" si="8"/>
        <v>850.80000000000007</v>
      </c>
      <c r="N139" s="30">
        <v>0</v>
      </c>
      <c r="O139" s="30">
        <f t="shared" si="9"/>
        <v>709.2</v>
      </c>
      <c r="P139" s="30">
        <f t="shared" si="10"/>
        <v>734.2</v>
      </c>
      <c r="Q139" s="30">
        <f t="shared" si="11"/>
        <v>1858.8</v>
      </c>
      <c r="R139" s="30">
        <f t="shared" si="12"/>
        <v>11265.8</v>
      </c>
      <c r="S139" s="28" t="s">
        <v>38</v>
      </c>
      <c r="T139" s="32" t="s">
        <v>29</v>
      </c>
    </row>
    <row r="140" spans="1:20" s="40" customFormat="1" ht="15.75">
      <c r="A140" s="28">
        <v>127</v>
      </c>
      <c r="B140" s="38" t="s">
        <v>237</v>
      </c>
      <c r="C140" s="27" t="s">
        <v>220</v>
      </c>
      <c r="D140" s="39" t="s">
        <v>124</v>
      </c>
      <c r="E140" s="28" t="s">
        <v>182</v>
      </c>
      <c r="F140" s="64">
        <v>10000</v>
      </c>
      <c r="G140" s="56">
        <v>0</v>
      </c>
      <c r="H140" s="30">
        <v>25</v>
      </c>
      <c r="I140" s="30">
        <v>287</v>
      </c>
      <c r="J140" s="30">
        <f t="shared" si="7"/>
        <v>709.99999999999989</v>
      </c>
      <c r="K140" s="29">
        <v>130</v>
      </c>
      <c r="L140" s="31">
        <v>304</v>
      </c>
      <c r="M140" s="30">
        <f t="shared" si="8"/>
        <v>709</v>
      </c>
      <c r="N140" s="30">
        <v>0</v>
      </c>
      <c r="O140" s="30">
        <f t="shared" si="9"/>
        <v>591</v>
      </c>
      <c r="P140" s="30">
        <f t="shared" si="10"/>
        <v>616</v>
      </c>
      <c r="Q140" s="30">
        <f t="shared" si="11"/>
        <v>1549</v>
      </c>
      <c r="R140" s="30">
        <f t="shared" si="12"/>
        <v>9384</v>
      </c>
      <c r="S140" s="28" t="s">
        <v>28</v>
      </c>
      <c r="T140" s="32" t="s">
        <v>29</v>
      </c>
    </row>
    <row r="141" spans="1:20" s="40" customFormat="1" ht="15.75">
      <c r="A141" s="28">
        <v>128</v>
      </c>
      <c r="B141" s="38" t="s">
        <v>238</v>
      </c>
      <c r="C141" s="27" t="s">
        <v>220</v>
      </c>
      <c r="D141" s="39" t="s">
        <v>239</v>
      </c>
      <c r="E141" s="28" t="s">
        <v>182</v>
      </c>
      <c r="F141" s="64">
        <v>10000</v>
      </c>
      <c r="G141" s="56">
        <v>0</v>
      </c>
      <c r="H141" s="30">
        <v>25</v>
      </c>
      <c r="I141" s="30">
        <v>287</v>
      </c>
      <c r="J141" s="30">
        <f t="shared" si="7"/>
        <v>709.99999999999989</v>
      </c>
      <c r="K141" s="29">
        <v>130</v>
      </c>
      <c r="L141" s="31">
        <v>304</v>
      </c>
      <c r="M141" s="30">
        <f t="shared" si="8"/>
        <v>709</v>
      </c>
      <c r="N141" s="30">
        <v>0</v>
      </c>
      <c r="O141" s="30">
        <f t="shared" si="9"/>
        <v>591</v>
      </c>
      <c r="P141" s="30">
        <f t="shared" si="10"/>
        <v>616</v>
      </c>
      <c r="Q141" s="30">
        <f t="shared" si="11"/>
        <v>1549</v>
      </c>
      <c r="R141" s="30">
        <f t="shared" si="12"/>
        <v>9384</v>
      </c>
      <c r="S141" s="28" t="s">
        <v>38</v>
      </c>
      <c r="T141" s="32" t="s">
        <v>29</v>
      </c>
    </row>
    <row r="142" spans="1:20" s="40" customFormat="1" ht="15.75">
      <c r="A142" s="28">
        <v>129</v>
      </c>
      <c r="B142" s="38" t="s">
        <v>240</v>
      </c>
      <c r="C142" s="27" t="s">
        <v>220</v>
      </c>
      <c r="D142" s="39" t="s">
        <v>241</v>
      </c>
      <c r="E142" s="28" t="s">
        <v>182</v>
      </c>
      <c r="F142" s="64">
        <v>11000</v>
      </c>
      <c r="G142" s="56">
        <v>0</v>
      </c>
      <c r="H142" s="30">
        <v>25</v>
      </c>
      <c r="I142" s="30">
        <v>315.7</v>
      </c>
      <c r="J142" s="30">
        <f t="shared" si="7"/>
        <v>780.99999999999989</v>
      </c>
      <c r="K142" s="29">
        <v>143</v>
      </c>
      <c r="L142" s="31">
        <v>334.4</v>
      </c>
      <c r="M142" s="30">
        <f t="shared" si="8"/>
        <v>779.90000000000009</v>
      </c>
      <c r="N142" s="30">
        <v>0</v>
      </c>
      <c r="O142" s="30">
        <f t="shared" si="9"/>
        <v>650.09999999999991</v>
      </c>
      <c r="P142" s="30">
        <f t="shared" si="10"/>
        <v>675.09999999999991</v>
      </c>
      <c r="Q142" s="30">
        <f t="shared" si="11"/>
        <v>1703.9</v>
      </c>
      <c r="R142" s="30">
        <f t="shared" si="12"/>
        <v>10324.9</v>
      </c>
      <c r="S142" s="28" t="s">
        <v>28</v>
      </c>
      <c r="T142" s="32" t="s">
        <v>29</v>
      </c>
    </row>
    <row r="143" spans="1:20" s="40" customFormat="1" ht="15.75">
      <c r="A143" s="28">
        <v>130</v>
      </c>
      <c r="B143" s="38" t="s">
        <v>242</v>
      </c>
      <c r="C143" s="27" t="s">
        <v>220</v>
      </c>
      <c r="D143" s="39" t="s">
        <v>186</v>
      </c>
      <c r="E143" s="28" t="s">
        <v>182</v>
      </c>
      <c r="F143" s="64">
        <v>13750</v>
      </c>
      <c r="G143" s="56">
        <v>0</v>
      </c>
      <c r="H143" s="34">
        <v>25</v>
      </c>
      <c r="I143" s="34">
        <v>394.625</v>
      </c>
      <c r="J143" s="34">
        <f t="shared" ref="J143:J206" si="13">F143*7.1%</f>
        <v>976.24999999999989</v>
      </c>
      <c r="K143" s="35">
        <v>178.75</v>
      </c>
      <c r="L143" s="36">
        <v>418</v>
      </c>
      <c r="M143" s="34">
        <f t="shared" ref="M143:M206" si="14">F143*7.09%</f>
        <v>974.87500000000011</v>
      </c>
      <c r="N143" s="30">
        <v>0</v>
      </c>
      <c r="O143" s="34">
        <f t="shared" ref="O143:O206" si="15">I143+L143</f>
        <v>812.625</v>
      </c>
      <c r="P143" s="34">
        <f t="shared" ref="P143:P206" si="16">G143+H143+I143+L143+N143</f>
        <v>837.625</v>
      </c>
      <c r="Q143" s="30">
        <f t="shared" ref="Q143:Q206" si="17">J143+K143+M143</f>
        <v>2129.875</v>
      </c>
      <c r="R143" s="34">
        <f t="shared" ref="R143:R206" si="18">F143-P143</f>
        <v>12912.375</v>
      </c>
      <c r="S143" s="28" t="s">
        <v>38</v>
      </c>
      <c r="T143" s="32" t="s">
        <v>29</v>
      </c>
    </row>
    <row r="144" spans="1:20" s="40" customFormat="1" ht="15.75">
      <c r="A144" s="28">
        <v>131</v>
      </c>
      <c r="B144" s="38" t="s">
        <v>243</v>
      </c>
      <c r="C144" s="27" t="s">
        <v>220</v>
      </c>
      <c r="D144" s="39" t="s">
        <v>124</v>
      </c>
      <c r="E144" s="28" t="s">
        <v>182</v>
      </c>
      <c r="F144" s="64">
        <v>10000</v>
      </c>
      <c r="G144" s="56">
        <v>0</v>
      </c>
      <c r="H144" s="30">
        <v>25</v>
      </c>
      <c r="I144" s="30">
        <v>287</v>
      </c>
      <c r="J144" s="30">
        <f t="shared" si="13"/>
        <v>709.99999999999989</v>
      </c>
      <c r="K144" s="29">
        <v>130</v>
      </c>
      <c r="L144" s="31">
        <v>304</v>
      </c>
      <c r="M144" s="30">
        <f t="shared" si="14"/>
        <v>709</v>
      </c>
      <c r="N144" s="30">
        <v>0</v>
      </c>
      <c r="O144" s="30">
        <f t="shared" si="15"/>
        <v>591</v>
      </c>
      <c r="P144" s="30">
        <f t="shared" si="16"/>
        <v>616</v>
      </c>
      <c r="Q144" s="30">
        <f t="shared" si="17"/>
        <v>1549</v>
      </c>
      <c r="R144" s="30">
        <f t="shared" si="18"/>
        <v>9384</v>
      </c>
      <c r="S144" s="28" t="s">
        <v>38</v>
      </c>
      <c r="T144" s="32" t="s">
        <v>29</v>
      </c>
    </row>
    <row r="145" spans="1:20" s="40" customFormat="1" ht="15.75">
      <c r="A145" s="28">
        <v>132</v>
      </c>
      <c r="B145" s="38" t="s">
        <v>244</v>
      </c>
      <c r="C145" s="27" t="s">
        <v>220</v>
      </c>
      <c r="D145" s="39" t="s">
        <v>124</v>
      </c>
      <c r="E145" s="28" t="s">
        <v>107</v>
      </c>
      <c r="F145" s="64">
        <v>10000</v>
      </c>
      <c r="G145" s="56">
        <v>0</v>
      </c>
      <c r="H145" s="30">
        <v>25</v>
      </c>
      <c r="I145" s="30">
        <v>287</v>
      </c>
      <c r="J145" s="30">
        <f t="shared" si="13"/>
        <v>709.99999999999989</v>
      </c>
      <c r="K145" s="29">
        <v>130</v>
      </c>
      <c r="L145" s="31">
        <v>304</v>
      </c>
      <c r="M145" s="30">
        <f t="shared" si="14"/>
        <v>709</v>
      </c>
      <c r="N145" s="30">
        <v>0</v>
      </c>
      <c r="O145" s="30">
        <f t="shared" si="15"/>
        <v>591</v>
      </c>
      <c r="P145" s="30">
        <f t="shared" si="16"/>
        <v>616</v>
      </c>
      <c r="Q145" s="30">
        <f t="shared" si="17"/>
        <v>1549</v>
      </c>
      <c r="R145" s="30">
        <f t="shared" si="18"/>
        <v>9384</v>
      </c>
      <c r="S145" s="28" t="s">
        <v>38</v>
      </c>
      <c r="T145" s="32" t="s">
        <v>29</v>
      </c>
    </row>
    <row r="146" spans="1:20" s="40" customFormat="1" ht="15.75">
      <c r="A146" s="28">
        <v>133</v>
      </c>
      <c r="B146" s="38" t="s">
        <v>245</v>
      </c>
      <c r="C146" s="27" t="s">
        <v>220</v>
      </c>
      <c r="D146" s="39" t="s">
        <v>124</v>
      </c>
      <c r="E146" s="28" t="s">
        <v>107</v>
      </c>
      <c r="F146" s="64">
        <v>10000</v>
      </c>
      <c r="G146" s="56">
        <v>0</v>
      </c>
      <c r="H146" s="30">
        <v>25</v>
      </c>
      <c r="I146" s="30">
        <v>287</v>
      </c>
      <c r="J146" s="30">
        <f t="shared" si="13"/>
        <v>709.99999999999989</v>
      </c>
      <c r="K146" s="29">
        <v>130</v>
      </c>
      <c r="L146" s="31">
        <v>304</v>
      </c>
      <c r="M146" s="30">
        <f t="shared" si="14"/>
        <v>709</v>
      </c>
      <c r="N146" s="30">
        <v>0</v>
      </c>
      <c r="O146" s="30">
        <f t="shared" si="15"/>
        <v>591</v>
      </c>
      <c r="P146" s="30">
        <f t="shared" si="16"/>
        <v>616</v>
      </c>
      <c r="Q146" s="30">
        <f t="shared" si="17"/>
        <v>1549</v>
      </c>
      <c r="R146" s="30">
        <f t="shared" si="18"/>
        <v>9384</v>
      </c>
      <c r="S146" s="28" t="s">
        <v>38</v>
      </c>
      <c r="T146" s="32" t="s">
        <v>29</v>
      </c>
    </row>
    <row r="147" spans="1:20" s="40" customFormat="1" ht="15.75">
      <c r="A147" s="28">
        <v>134</v>
      </c>
      <c r="B147" s="38" t="s">
        <v>246</v>
      </c>
      <c r="C147" s="27" t="s">
        <v>220</v>
      </c>
      <c r="D147" s="39" t="s">
        <v>150</v>
      </c>
      <c r="E147" s="28" t="s">
        <v>107</v>
      </c>
      <c r="F147" s="64">
        <v>10000</v>
      </c>
      <c r="G147" s="56">
        <v>0</v>
      </c>
      <c r="H147" s="30">
        <v>25</v>
      </c>
      <c r="I147" s="30">
        <v>287</v>
      </c>
      <c r="J147" s="30">
        <f t="shared" si="13"/>
        <v>709.99999999999989</v>
      </c>
      <c r="K147" s="29">
        <v>130</v>
      </c>
      <c r="L147" s="31">
        <v>304</v>
      </c>
      <c r="M147" s="30">
        <f t="shared" si="14"/>
        <v>709</v>
      </c>
      <c r="N147" s="30">
        <v>0</v>
      </c>
      <c r="O147" s="30">
        <f t="shared" si="15"/>
        <v>591</v>
      </c>
      <c r="P147" s="30">
        <f t="shared" si="16"/>
        <v>616</v>
      </c>
      <c r="Q147" s="30">
        <f t="shared" si="17"/>
        <v>1549</v>
      </c>
      <c r="R147" s="30">
        <f t="shared" si="18"/>
        <v>9384</v>
      </c>
      <c r="S147" s="28" t="s">
        <v>38</v>
      </c>
      <c r="T147" s="32" t="s">
        <v>29</v>
      </c>
    </row>
    <row r="148" spans="1:20" s="40" customFormat="1" ht="15.75">
      <c r="A148" s="28">
        <v>135</v>
      </c>
      <c r="B148" s="38" t="s">
        <v>247</v>
      </c>
      <c r="C148" s="27" t="s">
        <v>220</v>
      </c>
      <c r="D148" s="39" t="s">
        <v>124</v>
      </c>
      <c r="E148" s="28" t="s">
        <v>107</v>
      </c>
      <c r="F148" s="64">
        <v>10000</v>
      </c>
      <c r="G148" s="56">
        <v>0</v>
      </c>
      <c r="H148" s="30">
        <v>25</v>
      </c>
      <c r="I148" s="30">
        <v>287</v>
      </c>
      <c r="J148" s="30">
        <f t="shared" si="13"/>
        <v>709.99999999999989</v>
      </c>
      <c r="K148" s="29">
        <v>130</v>
      </c>
      <c r="L148" s="31">
        <v>304</v>
      </c>
      <c r="M148" s="30">
        <f t="shared" si="14"/>
        <v>709</v>
      </c>
      <c r="N148" s="30">
        <v>0</v>
      </c>
      <c r="O148" s="30">
        <f t="shared" si="15"/>
        <v>591</v>
      </c>
      <c r="P148" s="30">
        <f t="shared" si="16"/>
        <v>616</v>
      </c>
      <c r="Q148" s="30">
        <f t="shared" si="17"/>
        <v>1549</v>
      </c>
      <c r="R148" s="30">
        <f t="shared" si="18"/>
        <v>9384</v>
      </c>
      <c r="S148" s="28" t="s">
        <v>28</v>
      </c>
      <c r="T148" s="32" t="s">
        <v>29</v>
      </c>
    </row>
    <row r="149" spans="1:20" s="40" customFormat="1" ht="15.75">
      <c r="A149" s="28">
        <v>136</v>
      </c>
      <c r="B149" s="38" t="s">
        <v>248</v>
      </c>
      <c r="C149" s="27" t="s">
        <v>220</v>
      </c>
      <c r="D149" s="39" t="s">
        <v>124</v>
      </c>
      <c r="E149" s="28" t="s">
        <v>107</v>
      </c>
      <c r="F149" s="64">
        <v>10000</v>
      </c>
      <c r="G149" s="56">
        <v>0</v>
      </c>
      <c r="H149" s="30">
        <v>25</v>
      </c>
      <c r="I149" s="30">
        <v>287</v>
      </c>
      <c r="J149" s="30">
        <f t="shared" si="13"/>
        <v>709.99999999999989</v>
      </c>
      <c r="K149" s="29">
        <v>130</v>
      </c>
      <c r="L149" s="31">
        <v>304</v>
      </c>
      <c r="M149" s="30">
        <f t="shared" si="14"/>
        <v>709</v>
      </c>
      <c r="N149" s="30">
        <v>0</v>
      </c>
      <c r="O149" s="30">
        <f t="shared" si="15"/>
        <v>591</v>
      </c>
      <c r="P149" s="30">
        <f t="shared" si="16"/>
        <v>616</v>
      </c>
      <c r="Q149" s="30">
        <f t="shared" si="17"/>
        <v>1549</v>
      </c>
      <c r="R149" s="30">
        <f t="shared" si="18"/>
        <v>9384</v>
      </c>
      <c r="S149" s="28" t="s">
        <v>28</v>
      </c>
      <c r="T149" s="32" t="s">
        <v>29</v>
      </c>
    </row>
    <row r="150" spans="1:20" s="40" customFormat="1" ht="15.75">
      <c r="A150" s="28">
        <v>137</v>
      </c>
      <c r="B150" s="38" t="s">
        <v>249</v>
      </c>
      <c r="C150" s="27" t="s">
        <v>220</v>
      </c>
      <c r="D150" s="39" t="s">
        <v>150</v>
      </c>
      <c r="E150" s="28" t="s">
        <v>107</v>
      </c>
      <c r="F150" s="64">
        <v>10000</v>
      </c>
      <c r="G150" s="56">
        <v>0</v>
      </c>
      <c r="H150" s="30">
        <v>25</v>
      </c>
      <c r="I150" s="30">
        <v>287</v>
      </c>
      <c r="J150" s="30">
        <f t="shared" si="13"/>
        <v>709.99999999999989</v>
      </c>
      <c r="K150" s="29">
        <v>130</v>
      </c>
      <c r="L150" s="31">
        <v>304</v>
      </c>
      <c r="M150" s="30">
        <f t="shared" si="14"/>
        <v>709</v>
      </c>
      <c r="N150" s="30">
        <v>0</v>
      </c>
      <c r="O150" s="30">
        <f t="shared" si="15"/>
        <v>591</v>
      </c>
      <c r="P150" s="30">
        <f t="shared" si="16"/>
        <v>616</v>
      </c>
      <c r="Q150" s="30">
        <f t="shared" si="17"/>
        <v>1549</v>
      </c>
      <c r="R150" s="30">
        <f t="shared" si="18"/>
        <v>9384</v>
      </c>
      <c r="S150" s="28" t="s">
        <v>38</v>
      </c>
      <c r="T150" s="32" t="s">
        <v>29</v>
      </c>
    </row>
    <row r="151" spans="1:20" s="40" customFormat="1" ht="15.75">
      <c r="A151" s="28">
        <v>138</v>
      </c>
      <c r="B151" s="38" t="s">
        <v>250</v>
      </c>
      <c r="C151" s="27" t="s">
        <v>220</v>
      </c>
      <c r="D151" s="39" t="s">
        <v>251</v>
      </c>
      <c r="E151" s="28" t="s">
        <v>107</v>
      </c>
      <c r="F151" s="64">
        <v>10000</v>
      </c>
      <c r="G151" s="56">
        <v>0</v>
      </c>
      <c r="H151" s="30">
        <v>25</v>
      </c>
      <c r="I151" s="30">
        <v>287</v>
      </c>
      <c r="J151" s="30">
        <f t="shared" si="13"/>
        <v>709.99999999999989</v>
      </c>
      <c r="K151" s="29">
        <v>130</v>
      </c>
      <c r="L151" s="31">
        <v>304</v>
      </c>
      <c r="M151" s="30">
        <f t="shared" si="14"/>
        <v>709</v>
      </c>
      <c r="N151" s="30">
        <v>0</v>
      </c>
      <c r="O151" s="30">
        <f t="shared" si="15"/>
        <v>591</v>
      </c>
      <c r="P151" s="30">
        <f t="shared" si="16"/>
        <v>616</v>
      </c>
      <c r="Q151" s="30">
        <f t="shared" si="17"/>
        <v>1549</v>
      </c>
      <c r="R151" s="30">
        <f t="shared" si="18"/>
        <v>9384</v>
      </c>
      <c r="S151" s="28" t="s">
        <v>28</v>
      </c>
      <c r="T151" s="32" t="s">
        <v>29</v>
      </c>
    </row>
    <row r="152" spans="1:20" s="40" customFormat="1" ht="15.75">
      <c r="A152" s="28">
        <v>139</v>
      </c>
      <c r="B152" s="38" t="s">
        <v>252</v>
      </c>
      <c r="C152" s="27" t="s">
        <v>220</v>
      </c>
      <c r="D152" s="39" t="s">
        <v>253</v>
      </c>
      <c r="E152" s="28" t="s">
        <v>107</v>
      </c>
      <c r="F152" s="64">
        <v>11000.48</v>
      </c>
      <c r="G152" s="56">
        <v>0</v>
      </c>
      <c r="H152" s="34">
        <v>25</v>
      </c>
      <c r="I152" s="34">
        <v>315.713776</v>
      </c>
      <c r="J152" s="34">
        <f t="shared" si="13"/>
        <v>781.0340799999999</v>
      </c>
      <c r="K152" s="35">
        <v>143.01</v>
      </c>
      <c r="L152" s="36">
        <v>334.41459199999997</v>
      </c>
      <c r="M152" s="34">
        <f t="shared" si="14"/>
        <v>779.934032</v>
      </c>
      <c r="N152" s="30">
        <v>0</v>
      </c>
      <c r="O152" s="34">
        <f t="shared" si="15"/>
        <v>650.12836799999991</v>
      </c>
      <c r="P152" s="34">
        <f t="shared" si="16"/>
        <v>675.12836799999991</v>
      </c>
      <c r="Q152" s="30">
        <f t="shared" si="17"/>
        <v>1703.9781119999998</v>
      </c>
      <c r="R152" s="34">
        <f t="shared" si="18"/>
        <v>10325.351632</v>
      </c>
      <c r="S152" s="28" t="s">
        <v>38</v>
      </c>
      <c r="T152" s="32" t="s">
        <v>29</v>
      </c>
    </row>
    <row r="153" spans="1:20" s="40" customFormat="1" ht="15.75">
      <c r="A153" s="28">
        <v>140</v>
      </c>
      <c r="B153" s="38" t="s">
        <v>254</v>
      </c>
      <c r="C153" s="27" t="s">
        <v>220</v>
      </c>
      <c r="D153" s="39" t="s">
        <v>241</v>
      </c>
      <c r="E153" s="28" t="s">
        <v>107</v>
      </c>
      <c r="F153" s="64">
        <v>10000</v>
      </c>
      <c r="G153" s="56">
        <v>0</v>
      </c>
      <c r="H153" s="30">
        <v>25</v>
      </c>
      <c r="I153" s="30">
        <v>287</v>
      </c>
      <c r="J153" s="30">
        <f t="shared" si="13"/>
        <v>709.99999999999989</v>
      </c>
      <c r="K153" s="29">
        <v>130</v>
      </c>
      <c r="L153" s="31">
        <v>304</v>
      </c>
      <c r="M153" s="30">
        <f t="shared" si="14"/>
        <v>709</v>
      </c>
      <c r="N153" s="30">
        <v>0</v>
      </c>
      <c r="O153" s="30">
        <f t="shared" si="15"/>
        <v>591</v>
      </c>
      <c r="P153" s="30">
        <f t="shared" si="16"/>
        <v>616</v>
      </c>
      <c r="Q153" s="30">
        <f t="shared" si="17"/>
        <v>1549</v>
      </c>
      <c r="R153" s="30">
        <f t="shared" si="18"/>
        <v>9384</v>
      </c>
      <c r="S153" s="28" t="s">
        <v>28</v>
      </c>
      <c r="T153" s="32" t="s">
        <v>29</v>
      </c>
    </row>
    <row r="154" spans="1:20" s="40" customFormat="1" ht="15.75">
      <c r="A154" s="28">
        <v>141</v>
      </c>
      <c r="B154" s="38" t="s">
        <v>255</v>
      </c>
      <c r="C154" s="27" t="s">
        <v>220</v>
      </c>
      <c r="D154" s="39" t="s">
        <v>150</v>
      </c>
      <c r="E154" s="28" t="s">
        <v>107</v>
      </c>
      <c r="F154" s="64">
        <v>10000</v>
      </c>
      <c r="G154" s="56">
        <v>0</v>
      </c>
      <c r="H154" s="30">
        <v>25</v>
      </c>
      <c r="I154" s="30">
        <v>287</v>
      </c>
      <c r="J154" s="30">
        <f t="shared" si="13"/>
        <v>709.99999999999989</v>
      </c>
      <c r="K154" s="29">
        <v>130</v>
      </c>
      <c r="L154" s="31">
        <v>304</v>
      </c>
      <c r="M154" s="30">
        <f t="shared" si="14"/>
        <v>709</v>
      </c>
      <c r="N154" s="30">
        <v>0</v>
      </c>
      <c r="O154" s="30">
        <f t="shared" si="15"/>
        <v>591</v>
      </c>
      <c r="P154" s="30">
        <f t="shared" si="16"/>
        <v>616</v>
      </c>
      <c r="Q154" s="30">
        <f t="shared" si="17"/>
        <v>1549</v>
      </c>
      <c r="R154" s="30">
        <f t="shared" si="18"/>
        <v>9384</v>
      </c>
      <c r="S154" s="28" t="s">
        <v>38</v>
      </c>
      <c r="T154" s="32" t="s">
        <v>29</v>
      </c>
    </row>
    <row r="155" spans="1:20" s="40" customFormat="1" ht="15.75">
      <c r="A155" s="28">
        <v>142</v>
      </c>
      <c r="B155" s="38" t="s">
        <v>256</v>
      </c>
      <c r="C155" s="27" t="s">
        <v>220</v>
      </c>
      <c r="D155" s="39" t="s">
        <v>150</v>
      </c>
      <c r="E155" s="28" t="s">
        <v>107</v>
      </c>
      <c r="F155" s="64">
        <v>10000</v>
      </c>
      <c r="G155" s="56">
        <v>0</v>
      </c>
      <c r="H155" s="30">
        <v>25</v>
      </c>
      <c r="I155" s="30">
        <v>287</v>
      </c>
      <c r="J155" s="30">
        <f t="shared" si="13"/>
        <v>709.99999999999989</v>
      </c>
      <c r="K155" s="29">
        <v>130</v>
      </c>
      <c r="L155" s="31">
        <v>304</v>
      </c>
      <c r="M155" s="30">
        <f t="shared" si="14"/>
        <v>709</v>
      </c>
      <c r="N155" s="30">
        <v>0</v>
      </c>
      <c r="O155" s="30">
        <f t="shared" si="15"/>
        <v>591</v>
      </c>
      <c r="P155" s="30">
        <f t="shared" si="16"/>
        <v>616</v>
      </c>
      <c r="Q155" s="30">
        <f t="shared" si="17"/>
        <v>1549</v>
      </c>
      <c r="R155" s="30">
        <f t="shared" si="18"/>
        <v>9384</v>
      </c>
      <c r="S155" s="28" t="s">
        <v>38</v>
      </c>
      <c r="T155" s="32" t="s">
        <v>29</v>
      </c>
    </row>
    <row r="156" spans="1:20" s="40" customFormat="1" ht="15.75">
      <c r="A156" s="28">
        <v>143</v>
      </c>
      <c r="B156" s="38" t="s">
        <v>257</v>
      </c>
      <c r="C156" s="27" t="s">
        <v>220</v>
      </c>
      <c r="D156" s="39" t="s">
        <v>124</v>
      </c>
      <c r="E156" s="28" t="s">
        <v>107</v>
      </c>
      <c r="F156" s="64">
        <v>10000</v>
      </c>
      <c r="G156" s="56">
        <v>0</v>
      </c>
      <c r="H156" s="30">
        <v>25</v>
      </c>
      <c r="I156" s="30">
        <v>287</v>
      </c>
      <c r="J156" s="30">
        <f t="shared" si="13"/>
        <v>709.99999999999989</v>
      </c>
      <c r="K156" s="29">
        <v>130</v>
      </c>
      <c r="L156" s="31">
        <v>304</v>
      </c>
      <c r="M156" s="30">
        <f t="shared" si="14"/>
        <v>709</v>
      </c>
      <c r="N156" s="30">
        <v>0</v>
      </c>
      <c r="O156" s="30">
        <f t="shared" si="15"/>
        <v>591</v>
      </c>
      <c r="P156" s="30">
        <f t="shared" si="16"/>
        <v>616</v>
      </c>
      <c r="Q156" s="30">
        <f t="shared" si="17"/>
        <v>1549</v>
      </c>
      <c r="R156" s="30">
        <f t="shared" si="18"/>
        <v>9384</v>
      </c>
      <c r="S156" s="28" t="s">
        <v>28</v>
      </c>
      <c r="T156" s="32" t="s">
        <v>29</v>
      </c>
    </row>
    <row r="157" spans="1:20" s="40" customFormat="1" ht="15.75">
      <c r="A157" s="28">
        <v>144</v>
      </c>
      <c r="B157" s="38" t="s">
        <v>258</v>
      </c>
      <c r="C157" s="27" t="s">
        <v>220</v>
      </c>
      <c r="D157" s="39" t="s">
        <v>150</v>
      </c>
      <c r="E157" s="28" t="s">
        <v>107</v>
      </c>
      <c r="F157" s="64">
        <v>10000</v>
      </c>
      <c r="G157" s="56">
        <v>0</v>
      </c>
      <c r="H157" s="30">
        <v>25</v>
      </c>
      <c r="I157" s="30">
        <v>287</v>
      </c>
      <c r="J157" s="30">
        <f t="shared" si="13"/>
        <v>709.99999999999989</v>
      </c>
      <c r="K157" s="29">
        <v>130</v>
      </c>
      <c r="L157" s="31">
        <v>304</v>
      </c>
      <c r="M157" s="30">
        <f t="shared" si="14"/>
        <v>709</v>
      </c>
      <c r="N157" s="30">
        <v>0</v>
      </c>
      <c r="O157" s="30">
        <f t="shared" si="15"/>
        <v>591</v>
      </c>
      <c r="P157" s="30">
        <f t="shared" si="16"/>
        <v>616</v>
      </c>
      <c r="Q157" s="30">
        <f t="shared" si="17"/>
        <v>1549</v>
      </c>
      <c r="R157" s="30">
        <f t="shared" si="18"/>
        <v>9384</v>
      </c>
      <c r="S157" s="28" t="s">
        <v>38</v>
      </c>
      <c r="T157" s="32" t="s">
        <v>29</v>
      </c>
    </row>
    <row r="158" spans="1:20" s="40" customFormat="1" ht="15.75">
      <c r="A158" s="28">
        <v>145</v>
      </c>
      <c r="B158" s="38" t="s">
        <v>259</v>
      </c>
      <c r="C158" s="27" t="s">
        <v>220</v>
      </c>
      <c r="D158" s="39" t="s">
        <v>124</v>
      </c>
      <c r="E158" s="28" t="s">
        <v>107</v>
      </c>
      <c r="F158" s="64">
        <v>10000</v>
      </c>
      <c r="G158" s="56">
        <v>0</v>
      </c>
      <c r="H158" s="30">
        <v>25</v>
      </c>
      <c r="I158" s="30">
        <v>287</v>
      </c>
      <c r="J158" s="30">
        <f t="shared" si="13"/>
        <v>709.99999999999989</v>
      </c>
      <c r="K158" s="29">
        <v>130</v>
      </c>
      <c r="L158" s="31">
        <v>304</v>
      </c>
      <c r="M158" s="30">
        <f t="shared" si="14"/>
        <v>709</v>
      </c>
      <c r="N158" s="30">
        <v>0</v>
      </c>
      <c r="O158" s="30">
        <f t="shared" si="15"/>
        <v>591</v>
      </c>
      <c r="P158" s="30">
        <f t="shared" si="16"/>
        <v>616</v>
      </c>
      <c r="Q158" s="30">
        <f t="shared" si="17"/>
        <v>1549</v>
      </c>
      <c r="R158" s="30">
        <f t="shared" si="18"/>
        <v>9384</v>
      </c>
      <c r="S158" s="28" t="s">
        <v>38</v>
      </c>
      <c r="T158" s="32" t="s">
        <v>29</v>
      </c>
    </row>
    <row r="159" spans="1:20" s="40" customFormat="1" ht="15.75">
      <c r="A159" s="28">
        <v>146</v>
      </c>
      <c r="B159" s="38" t="s">
        <v>260</v>
      </c>
      <c r="C159" s="27" t="s">
        <v>220</v>
      </c>
      <c r="D159" s="39" t="s">
        <v>150</v>
      </c>
      <c r="E159" s="28" t="s">
        <v>107</v>
      </c>
      <c r="F159" s="64">
        <v>12650</v>
      </c>
      <c r="G159" s="56">
        <v>0</v>
      </c>
      <c r="H159" s="34">
        <v>25</v>
      </c>
      <c r="I159" s="34">
        <v>363.05500000000001</v>
      </c>
      <c r="J159" s="34">
        <f t="shared" si="13"/>
        <v>898.14999999999986</v>
      </c>
      <c r="K159" s="35">
        <v>164.45</v>
      </c>
      <c r="L159" s="36">
        <v>384.56</v>
      </c>
      <c r="M159" s="34">
        <f t="shared" si="14"/>
        <v>896.8850000000001</v>
      </c>
      <c r="N159" s="30">
        <v>0</v>
      </c>
      <c r="O159" s="34">
        <f t="shared" si="15"/>
        <v>747.61500000000001</v>
      </c>
      <c r="P159" s="34">
        <f t="shared" si="16"/>
        <v>772.61500000000001</v>
      </c>
      <c r="Q159" s="30">
        <f t="shared" si="17"/>
        <v>1959.4850000000001</v>
      </c>
      <c r="R159" s="34">
        <f t="shared" si="18"/>
        <v>11877.385</v>
      </c>
      <c r="S159" s="28" t="s">
        <v>38</v>
      </c>
      <c r="T159" s="32" t="s">
        <v>29</v>
      </c>
    </row>
    <row r="160" spans="1:20" s="40" customFormat="1" ht="15.75">
      <c r="A160" s="28">
        <v>147</v>
      </c>
      <c r="B160" s="38" t="s">
        <v>261</v>
      </c>
      <c r="C160" s="27" t="s">
        <v>220</v>
      </c>
      <c r="D160" s="39" t="s">
        <v>124</v>
      </c>
      <c r="E160" s="28" t="s">
        <v>107</v>
      </c>
      <c r="F160" s="64">
        <v>10000</v>
      </c>
      <c r="G160" s="56">
        <v>0</v>
      </c>
      <c r="H160" s="30">
        <v>25</v>
      </c>
      <c r="I160" s="30">
        <v>287</v>
      </c>
      <c r="J160" s="30">
        <f t="shared" si="13"/>
        <v>709.99999999999989</v>
      </c>
      <c r="K160" s="29">
        <v>130</v>
      </c>
      <c r="L160" s="31">
        <v>304</v>
      </c>
      <c r="M160" s="30">
        <f t="shared" si="14"/>
        <v>709</v>
      </c>
      <c r="N160" s="30">
        <v>0</v>
      </c>
      <c r="O160" s="30">
        <f t="shared" si="15"/>
        <v>591</v>
      </c>
      <c r="P160" s="30">
        <f t="shared" si="16"/>
        <v>616</v>
      </c>
      <c r="Q160" s="30">
        <f t="shared" si="17"/>
        <v>1549</v>
      </c>
      <c r="R160" s="30">
        <f t="shared" si="18"/>
        <v>9384</v>
      </c>
      <c r="S160" s="28" t="s">
        <v>38</v>
      </c>
      <c r="T160" s="32" t="s">
        <v>29</v>
      </c>
    </row>
    <row r="161" spans="1:20" s="40" customFormat="1" ht="15.75">
      <c r="A161" s="28">
        <v>148</v>
      </c>
      <c r="B161" s="38" t="s">
        <v>262</v>
      </c>
      <c r="C161" s="27" t="s">
        <v>220</v>
      </c>
      <c r="D161" s="39" t="s">
        <v>124</v>
      </c>
      <c r="E161" s="28" t="s">
        <v>107</v>
      </c>
      <c r="F161" s="64">
        <v>10000</v>
      </c>
      <c r="G161" s="56">
        <v>0</v>
      </c>
      <c r="H161" s="30">
        <v>25</v>
      </c>
      <c r="I161" s="30">
        <v>287</v>
      </c>
      <c r="J161" s="30">
        <f t="shared" si="13"/>
        <v>709.99999999999989</v>
      </c>
      <c r="K161" s="29">
        <v>130</v>
      </c>
      <c r="L161" s="31">
        <v>304</v>
      </c>
      <c r="M161" s="30">
        <f t="shared" si="14"/>
        <v>709</v>
      </c>
      <c r="N161" s="30">
        <v>0</v>
      </c>
      <c r="O161" s="30">
        <f t="shared" si="15"/>
        <v>591</v>
      </c>
      <c r="P161" s="30">
        <f t="shared" si="16"/>
        <v>616</v>
      </c>
      <c r="Q161" s="30">
        <f t="shared" si="17"/>
        <v>1549</v>
      </c>
      <c r="R161" s="30">
        <f t="shared" si="18"/>
        <v>9384</v>
      </c>
      <c r="S161" s="28" t="s">
        <v>38</v>
      </c>
      <c r="T161" s="32" t="s">
        <v>29</v>
      </c>
    </row>
    <row r="162" spans="1:20" s="40" customFormat="1" ht="15.75">
      <c r="A162" s="28">
        <v>149</v>
      </c>
      <c r="B162" s="38" t="s">
        <v>263</v>
      </c>
      <c r="C162" s="27" t="s">
        <v>220</v>
      </c>
      <c r="D162" s="39" t="s">
        <v>124</v>
      </c>
      <c r="E162" s="28" t="s">
        <v>107</v>
      </c>
      <c r="F162" s="64">
        <v>10000</v>
      </c>
      <c r="G162" s="56">
        <v>0</v>
      </c>
      <c r="H162" s="30">
        <v>25</v>
      </c>
      <c r="I162" s="30">
        <v>287</v>
      </c>
      <c r="J162" s="30">
        <f t="shared" si="13"/>
        <v>709.99999999999989</v>
      </c>
      <c r="K162" s="29">
        <v>130</v>
      </c>
      <c r="L162" s="31">
        <v>304</v>
      </c>
      <c r="M162" s="30">
        <f t="shared" si="14"/>
        <v>709</v>
      </c>
      <c r="N162" s="30">
        <v>0</v>
      </c>
      <c r="O162" s="30">
        <f t="shared" si="15"/>
        <v>591</v>
      </c>
      <c r="P162" s="30">
        <f t="shared" si="16"/>
        <v>616</v>
      </c>
      <c r="Q162" s="30">
        <f t="shared" si="17"/>
        <v>1549</v>
      </c>
      <c r="R162" s="30">
        <f t="shared" si="18"/>
        <v>9384</v>
      </c>
      <c r="S162" s="28" t="s">
        <v>28</v>
      </c>
      <c r="T162" s="32" t="s">
        <v>29</v>
      </c>
    </row>
    <row r="163" spans="1:20" s="40" customFormat="1" ht="15.75">
      <c r="A163" s="28">
        <v>150</v>
      </c>
      <c r="B163" s="38" t="s">
        <v>264</v>
      </c>
      <c r="C163" s="27" t="s">
        <v>220</v>
      </c>
      <c r="D163" s="39" t="s">
        <v>150</v>
      </c>
      <c r="E163" s="28" t="s">
        <v>107</v>
      </c>
      <c r="F163" s="64">
        <v>10000</v>
      </c>
      <c r="G163" s="56">
        <v>0</v>
      </c>
      <c r="H163" s="30">
        <v>25</v>
      </c>
      <c r="I163" s="30">
        <v>287</v>
      </c>
      <c r="J163" s="30">
        <f t="shared" si="13"/>
        <v>709.99999999999989</v>
      </c>
      <c r="K163" s="29">
        <v>130</v>
      </c>
      <c r="L163" s="31">
        <v>304</v>
      </c>
      <c r="M163" s="30">
        <f t="shared" si="14"/>
        <v>709</v>
      </c>
      <c r="N163" s="30">
        <v>0</v>
      </c>
      <c r="O163" s="30">
        <f t="shared" si="15"/>
        <v>591</v>
      </c>
      <c r="P163" s="30">
        <f t="shared" si="16"/>
        <v>616</v>
      </c>
      <c r="Q163" s="30">
        <f t="shared" si="17"/>
        <v>1549</v>
      </c>
      <c r="R163" s="30">
        <f t="shared" si="18"/>
        <v>9384</v>
      </c>
      <c r="S163" s="28" t="s">
        <v>28</v>
      </c>
      <c r="T163" s="32" t="s">
        <v>29</v>
      </c>
    </row>
    <row r="164" spans="1:20" s="40" customFormat="1" ht="15.75">
      <c r="A164" s="28">
        <v>151</v>
      </c>
      <c r="B164" s="38" t="s">
        <v>265</v>
      </c>
      <c r="C164" s="27" t="s">
        <v>220</v>
      </c>
      <c r="D164" s="39" t="s">
        <v>124</v>
      </c>
      <c r="E164" s="28" t="s">
        <v>107</v>
      </c>
      <c r="F164" s="64">
        <v>10000</v>
      </c>
      <c r="G164" s="56">
        <v>0</v>
      </c>
      <c r="H164" s="30">
        <v>25</v>
      </c>
      <c r="I164" s="30">
        <v>287</v>
      </c>
      <c r="J164" s="30">
        <f t="shared" si="13"/>
        <v>709.99999999999989</v>
      </c>
      <c r="K164" s="29">
        <v>130</v>
      </c>
      <c r="L164" s="31">
        <v>304</v>
      </c>
      <c r="M164" s="30">
        <f t="shared" si="14"/>
        <v>709</v>
      </c>
      <c r="N164" s="32">
        <v>1190.1199999999999</v>
      </c>
      <c r="O164" s="30">
        <f t="shared" si="15"/>
        <v>591</v>
      </c>
      <c r="P164" s="30">
        <f t="shared" si="16"/>
        <v>1806.12</v>
      </c>
      <c r="Q164" s="30">
        <f t="shared" si="17"/>
        <v>1549</v>
      </c>
      <c r="R164" s="30">
        <f t="shared" si="18"/>
        <v>8193.880000000001</v>
      </c>
      <c r="S164" s="28" t="s">
        <v>28</v>
      </c>
      <c r="T164" s="32" t="s">
        <v>29</v>
      </c>
    </row>
    <row r="165" spans="1:20" s="40" customFormat="1" ht="15.75">
      <c r="A165" s="28">
        <v>152</v>
      </c>
      <c r="B165" s="38" t="s">
        <v>266</v>
      </c>
      <c r="C165" s="27" t="s">
        <v>220</v>
      </c>
      <c r="D165" s="39" t="s">
        <v>241</v>
      </c>
      <c r="E165" s="28" t="s">
        <v>107</v>
      </c>
      <c r="F165" s="64">
        <v>10000</v>
      </c>
      <c r="G165" s="56">
        <v>0</v>
      </c>
      <c r="H165" s="30">
        <v>25</v>
      </c>
      <c r="I165" s="30">
        <v>287</v>
      </c>
      <c r="J165" s="30">
        <f t="shared" si="13"/>
        <v>709.99999999999989</v>
      </c>
      <c r="K165" s="29">
        <v>130</v>
      </c>
      <c r="L165" s="31">
        <v>304</v>
      </c>
      <c r="M165" s="30">
        <f t="shared" si="14"/>
        <v>709</v>
      </c>
      <c r="N165" s="30">
        <v>0</v>
      </c>
      <c r="O165" s="30">
        <f t="shared" si="15"/>
        <v>591</v>
      </c>
      <c r="P165" s="30">
        <f t="shared" si="16"/>
        <v>616</v>
      </c>
      <c r="Q165" s="30">
        <f t="shared" si="17"/>
        <v>1549</v>
      </c>
      <c r="R165" s="30">
        <f t="shared" si="18"/>
        <v>9384</v>
      </c>
      <c r="S165" s="28" t="s">
        <v>28</v>
      </c>
      <c r="T165" s="32" t="s">
        <v>29</v>
      </c>
    </row>
    <row r="166" spans="1:20" s="40" customFormat="1" ht="15.75">
      <c r="A166" s="28">
        <v>153</v>
      </c>
      <c r="B166" s="38" t="s">
        <v>267</v>
      </c>
      <c r="C166" s="27" t="s">
        <v>220</v>
      </c>
      <c r="D166" s="39" t="s">
        <v>150</v>
      </c>
      <c r="E166" s="28" t="s">
        <v>107</v>
      </c>
      <c r="F166" s="64">
        <v>10000</v>
      </c>
      <c r="G166" s="56">
        <v>0</v>
      </c>
      <c r="H166" s="30">
        <v>25</v>
      </c>
      <c r="I166" s="30">
        <v>287</v>
      </c>
      <c r="J166" s="30">
        <f t="shared" si="13"/>
        <v>709.99999999999989</v>
      </c>
      <c r="K166" s="29">
        <v>130</v>
      </c>
      <c r="L166" s="31">
        <v>304</v>
      </c>
      <c r="M166" s="30">
        <f t="shared" si="14"/>
        <v>709</v>
      </c>
      <c r="N166" s="30">
        <v>0</v>
      </c>
      <c r="O166" s="30">
        <f t="shared" si="15"/>
        <v>591</v>
      </c>
      <c r="P166" s="30">
        <f t="shared" si="16"/>
        <v>616</v>
      </c>
      <c r="Q166" s="30">
        <f t="shared" si="17"/>
        <v>1549</v>
      </c>
      <c r="R166" s="30">
        <f t="shared" si="18"/>
        <v>9384</v>
      </c>
      <c r="S166" s="28" t="s">
        <v>28</v>
      </c>
      <c r="T166" s="32" t="s">
        <v>29</v>
      </c>
    </row>
    <row r="167" spans="1:20" s="40" customFormat="1" ht="15.75">
      <c r="A167" s="28">
        <v>154</v>
      </c>
      <c r="B167" s="38" t="s">
        <v>268</v>
      </c>
      <c r="C167" s="27" t="s">
        <v>220</v>
      </c>
      <c r="D167" s="39" t="s">
        <v>150</v>
      </c>
      <c r="E167" s="28" t="s">
        <v>107</v>
      </c>
      <c r="F167" s="64">
        <v>10000</v>
      </c>
      <c r="G167" s="56">
        <v>0</v>
      </c>
      <c r="H167" s="30">
        <v>25</v>
      </c>
      <c r="I167" s="30">
        <v>287</v>
      </c>
      <c r="J167" s="30">
        <f t="shared" si="13"/>
        <v>709.99999999999989</v>
      </c>
      <c r="K167" s="29">
        <v>130</v>
      </c>
      <c r="L167" s="31">
        <v>304</v>
      </c>
      <c r="M167" s="30">
        <f t="shared" si="14"/>
        <v>709</v>
      </c>
      <c r="N167" s="30">
        <v>0</v>
      </c>
      <c r="O167" s="30">
        <f t="shared" si="15"/>
        <v>591</v>
      </c>
      <c r="P167" s="30">
        <f t="shared" si="16"/>
        <v>616</v>
      </c>
      <c r="Q167" s="30">
        <f t="shared" si="17"/>
        <v>1549</v>
      </c>
      <c r="R167" s="30">
        <f t="shared" si="18"/>
        <v>9384</v>
      </c>
      <c r="S167" s="28" t="s">
        <v>28</v>
      </c>
      <c r="T167" s="32" t="s">
        <v>29</v>
      </c>
    </row>
    <row r="168" spans="1:20" s="40" customFormat="1" ht="15.75">
      <c r="A168" s="28">
        <v>155</v>
      </c>
      <c r="B168" s="38" t="s">
        <v>269</v>
      </c>
      <c r="C168" s="27" t="s">
        <v>220</v>
      </c>
      <c r="D168" s="39" t="s">
        <v>150</v>
      </c>
      <c r="E168" s="28" t="s">
        <v>107</v>
      </c>
      <c r="F168" s="64">
        <v>10000</v>
      </c>
      <c r="G168" s="56">
        <v>0</v>
      </c>
      <c r="H168" s="30">
        <v>25</v>
      </c>
      <c r="I168" s="30">
        <v>287</v>
      </c>
      <c r="J168" s="30">
        <f t="shared" si="13"/>
        <v>709.99999999999989</v>
      </c>
      <c r="K168" s="29">
        <v>130</v>
      </c>
      <c r="L168" s="31">
        <v>304</v>
      </c>
      <c r="M168" s="30">
        <f t="shared" si="14"/>
        <v>709</v>
      </c>
      <c r="N168" s="30">
        <v>0</v>
      </c>
      <c r="O168" s="30">
        <f t="shared" si="15"/>
        <v>591</v>
      </c>
      <c r="P168" s="30">
        <f t="shared" si="16"/>
        <v>616</v>
      </c>
      <c r="Q168" s="30">
        <f t="shared" si="17"/>
        <v>1549</v>
      </c>
      <c r="R168" s="30">
        <f t="shared" si="18"/>
        <v>9384</v>
      </c>
      <c r="S168" s="28" t="s">
        <v>28</v>
      </c>
      <c r="T168" s="32" t="s">
        <v>29</v>
      </c>
    </row>
    <row r="169" spans="1:20">
      <c r="A169" s="28">
        <v>156</v>
      </c>
      <c r="B169" s="26" t="s">
        <v>270</v>
      </c>
      <c r="C169" s="27" t="s">
        <v>220</v>
      </c>
      <c r="D169" s="26" t="s">
        <v>271</v>
      </c>
      <c r="E169" s="28" t="s">
        <v>27</v>
      </c>
      <c r="F169" s="33">
        <v>20000</v>
      </c>
      <c r="G169" s="56">
        <v>0</v>
      </c>
      <c r="H169" s="30">
        <v>25</v>
      </c>
      <c r="I169" s="30">
        <v>574</v>
      </c>
      <c r="J169" s="30">
        <f t="shared" si="13"/>
        <v>1419.9999999999998</v>
      </c>
      <c r="K169" s="29">
        <v>260</v>
      </c>
      <c r="L169" s="31">
        <v>608</v>
      </c>
      <c r="M169" s="30">
        <f t="shared" si="14"/>
        <v>1418</v>
      </c>
      <c r="N169" s="30">
        <v>0</v>
      </c>
      <c r="O169" s="30">
        <f t="shared" si="15"/>
        <v>1182</v>
      </c>
      <c r="P169" s="30">
        <f t="shared" si="16"/>
        <v>1207</v>
      </c>
      <c r="Q169" s="30">
        <f t="shared" si="17"/>
        <v>3098</v>
      </c>
      <c r="R169" s="30">
        <f t="shared" si="18"/>
        <v>18793</v>
      </c>
      <c r="S169" s="28" t="s">
        <v>28</v>
      </c>
      <c r="T169" s="32" t="s">
        <v>29</v>
      </c>
    </row>
    <row r="170" spans="1:20">
      <c r="A170" s="28">
        <v>157</v>
      </c>
      <c r="B170" s="26" t="s">
        <v>272</v>
      </c>
      <c r="C170" s="27" t="s">
        <v>220</v>
      </c>
      <c r="D170" s="26" t="s">
        <v>150</v>
      </c>
      <c r="E170" s="28" t="s">
        <v>27</v>
      </c>
      <c r="F170" s="33">
        <v>12000</v>
      </c>
      <c r="G170" s="56">
        <v>0</v>
      </c>
      <c r="H170" s="30">
        <v>25</v>
      </c>
      <c r="I170" s="30">
        <v>344.4</v>
      </c>
      <c r="J170" s="30">
        <f t="shared" si="13"/>
        <v>851.99999999999989</v>
      </c>
      <c r="K170" s="29">
        <v>156</v>
      </c>
      <c r="L170" s="31">
        <v>364.8</v>
      </c>
      <c r="M170" s="30">
        <f t="shared" si="14"/>
        <v>850.80000000000007</v>
      </c>
      <c r="N170" s="30">
        <v>0</v>
      </c>
      <c r="O170" s="30">
        <f t="shared" si="15"/>
        <v>709.2</v>
      </c>
      <c r="P170" s="30">
        <f t="shared" si="16"/>
        <v>734.2</v>
      </c>
      <c r="Q170" s="30">
        <f t="shared" si="17"/>
        <v>1858.8</v>
      </c>
      <c r="R170" s="30">
        <f t="shared" si="18"/>
        <v>11265.8</v>
      </c>
      <c r="S170" s="28" t="s">
        <v>38</v>
      </c>
      <c r="T170" s="32" t="s">
        <v>29</v>
      </c>
    </row>
    <row r="171" spans="1:20">
      <c r="A171" s="28">
        <v>158</v>
      </c>
      <c r="B171" s="26" t="s">
        <v>273</v>
      </c>
      <c r="C171" s="27" t="s">
        <v>220</v>
      </c>
      <c r="D171" s="26" t="s">
        <v>274</v>
      </c>
      <c r="E171" s="28" t="s">
        <v>27</v>
      </c>
      <c r="F171" s="33">
        <v>12000</v>
      </c>
      <c r="G171" s="56">
        <v>0</v>
      </c>
      <c r="H171" s="30">
        <v>25</v>
      </c>
      <c r="I171" s="30">
        <v>344.4</v>
      </c>
      <c r="J171" s="30">
        <f t="shared" si="13"/>
        <v>851.99999999999989</v>
      </c>
      <c r="K171" s="29">
        <v>156</v>
      </c>
      <c r="L171" s="31">
        <v>364.8</v>
      </c>
      <c r="M171" s="30">
        <f t="shared" si="14"/>
        <v>850.80000000000007</v>
      </c>
      <c r="N171" s="30">
        <v>0</v>
      </c>
      <c r="O171" s="30">
        <f t="shared" si="15"/>
        <v>709.2</v>
      </c>
      <c r="P171" s="30">
        <f t="shared" si="16"/>
        <v>734.2</v>
      </c>
      <c r="Q171" s="30">
        <f t="shared" si="17"/>
        <v>1858.8</v>
      </c>
      <c r="R171" s="30">
        <f t="shared" si="18"/>
        <v>11265.8</v>
      </c>
      <c r="S171" s="28" t="s">
        <v>38</v>
      </c>
      <c r="T171" s="32" t="s">
        <v>29</v>
      </c>
    </row>
    <row r="172" spans="1:20">
      <c r="A172" s="28">
        <v>159</v>
      </c>
      <c r="B172" s="26" t="s">
        <v>275</v>
      </c>
      <c r="C172" s="27" t="s">
        <v>220</v>
      </c>
      <c r="D172" s="26" t="s">
        <v>150</v>
      </c>
      <c r="E172" s="28" t="s">
        <v>27</v>
      </c>
      <c r="F172" s="33">
        <v>10000</v>
      </c>
      <c r="G172" s="56">
        <v>0</v>
      </c>
      <c r="H172" s="30">
        <v>25</v>
      </c>
      <c r="I172" s="30">
        <v>287</v>
      </c>
      <c r="J172" s="30">
        <f t="shared" si="13"/>
        <v>709.99999999999989</v>
      </c>
      <c r="K172" s="29">
        <v>130</v>
      </c>
      <c r="L172" s="31">
        <v>304</v>
      </c>
      <c r="M172" s="30">
        <f t="shared" si="14"/>
        <v>709</v>
      </c>
      <c r="N172" s="30">
        <v>0</v>
      </c>
      <c r="O172" s="30">
        <f t="shared" si="15"/>
        <v>591</v>
      </c>
      <c r="P172" s="30">
        <f t="shared" si="16"/>
        <v>616</v>
      </c>
      <c r="Q172" s="30">
        <f t="shared" si="17"/>
        <v>1549</v>
      </c>
      <c r="R172" s="30">
        <f t="shared" si="18"/>
        <v>9384</v>
      </c>
      <c r="S172" s="28" t="s">
        <v>28</v>
      </c>
      <c r="T172" s="32" t="s">
        <v>29</v>
      </c>
    </row>
    <row r="173" spans="1:20">
      <c r="A173" s="28">
        <v>160</v>
      </c>
      <c r="B173" s="26" t="s">
        <v>276</v>
      </c>
      <c r="C173" s="27" t="s">
        <v>220</v>
      </c>
      <c r="D173" s="26" t="s">
        <v>150</v>
      </c>
      <c r="E173" s="28" t="s">
        <v>27</v>
      </c>
      <c r="F173" s="33">
        <v>10000</v>
      </c>
      <c r="G173" s="56">
        <v>0</v>
      </c>
      <c r="H173" s="30">
        <v>25</v>
      </c>
      <c r="I173" s="30">
        <v>287</v>
      </c>
      <c r="J173" s="30">
        <f t="shared" si="13"/>
        <v>709.99999999999989</v>
      </c>
      <c r="K173" s="29">
        <v>130</v>
      </c>
      <c r="L173" s="31">
        <v>304</v>
      </c>
      <c r="M173" s="30">
        <f t="shared" si="14"/>
        <v>709</v>
      </c>
      <c r="N173" s="30">
        <v>0</v>
      </c>
      <c r="O173" s="30">
        <f t="shared" si="15"/>
        <v>591</v>
      </c>
      <c r="P173" s="30">
        <f t="shared" si="16"/>
        <v>616</v>
      </c>
      <c r="Q173" s="30">
        <f t="shared" si="17"/>
        <v>1549</v>
      </c>
      <c r="R173" s="30">
        <f t="shared" si="18"/>
        <v>9384</v>
      </c>
      <c r="S173" s="28" t="s">
        <v>38</v>
      </c>
      <c r="T173" s="32" t="s">
        <v>29</v>
      </c>
    </row>
    <row r="174" spans="1:20">
      <c r="A174" s="28">
        <v>161</v>
      </c>
      <c r="B174" s="26" t="s">
        <v>277</v>
      </c>
      <c r="C174" s="27" t="s">
        <v>220</v>
      </c>
      <c r="D174" s="26" t="s">
        <v>271</v>
      </c>
      <c r="E174" s="28" t="s">
        <v>27</v>
      </c>
      <c r="F174" s="33">
        <v>20000</v>
      </c>
      <c r="G174" s="56">
        <v>0</v>
      </c>
      <c r="H174" s="30">
        <v>25</v>
      </c>
      <c r="I174" s="30">
        <v>574</v>
      </c>
      <c r="J174" s="30">
        <f t="shared" si="13"/>
        <v>1419.9999999999998</v>
      </c>
      <c r="K174" s="29">
        <v>260</v>
      </c>
      <c r="L174" s="31">
        <v>608</v>
      </c>
      <c r="M174" s="30">
        <f t="shared" si="14"/>
        <v>1418</v>
      </c>
      <c r="N174" s="30">
        <v>0</v>
      </c>
      <c r="O174" s="30">
        <f t="shared" si="15"/>
        <v>1182</v>
      </c>
      <c r="P174" s="30">
        <f t="shared" si="16"/>
        <v>1207</v>
      </c>
      <c r="Q174" s="30">
        <f t="shared" si="17"/>
        <v>3098</v>
      </c>
      <c r="R174" s="30">
        <f t="shared" si="18"/>
        <v>18793</v>
      </c>
      <c r="S174" s="28" t="s">
        <v>38</v>
      </c>
      <c r="T174" s="32" t="s">
        <v>29</v>
      </c>
    </row>
    <row r="175" spans="1:20">
      <c r="A175" s="28">
        <v>162</v>
      </c>
      <c r="B175" s="26" t="s">
        <v>278</v>
      </c>
      <c r="C175" s="27" t="s">
        <v>220</v>
      </c>
      <c r="D175" s="26" t="s">
        <v>150</v>
      </c>
      <c r="E175" s="28" t="s">
        <v>27</v>
      </c>
      <c r="F175" s="33">
        <v>10000</v>
      </c>
      <c r="G175" s="56">
        <v>0</v>
      </c>
      <c r="H175" s="30">
        <v>25</v>
      </c>
      <c r="I175" s="30">
        <v>287</v>
      </c>
      <c r="J175" s="30">
        <f t="shared" si="13"/>
        <v>709.99999999999989</v>
      </c>
      <c r="K175" s="29">
        <v>130</v>
      </c>
      <c r="L175" s="31">
        <v>304</v>
      </c>
      <c r="M175" s="30">
        <f t="shared" si="14"/>
        <v>709</v>
      </c>
      <c r="N175" s="30">
        <v>0</v>
      </c>
      <c r="O175" s="30">
        <f t="shared" si="15"/>
        <v>591</v>
      </c>
      <c r="P175" s="30">
        <f t="shared" si="16"/>
        <v>616</v>
      </c>
      <c r="Q175" s="30">
        <f t="shared" si="17"/>
        <v>1549</v>
      </c>
      <c r="R175" s="30">
        <f t="shared" si="18"/>
        <v>9384</v>
      </c>
      <c r="S175" s="28" t="s">
        <v>38</v>
      </c>
      <c r="T175" s="32" t="s">
        <v>29</v>
      </c>
    </row>
    <row r="176" spans="1:20">
      <c r="A176" s="28">
        <v>163</v>
      </c>
      <c r="B176" s="26" t="s">
        <v>279</v>
      </c>
      <c r="C176" s="27" t="s">
        <v>220</v>
      </c>
      <c r="D176" s="26" t="s">
        <v>280</v>
      </c>
      <c r="E176" s="28" t="s">
        <v>27</v>
      </c>
      <c r="F176" s="33">
        <v>12195.7</v>
      </c>
      <c r="G176" s="56">
        <v>0</v>
      </c>
      <c r="H176" s="30">
        <v>25</v>
      </c>
      <c r="I176" s="30">
        <v>350.01659000000001</v>
      </c>
      <c r="J176" s="30">
        <f t="shared" si="13"/>
        <v>865.89469999999994</v>
      </c>
      <c r="K176" s="29">
        <v>158.54</v>
      </c>
      <c r="L176" s="31">
        <v>370.74928</v>
      </c>
      <c r="M176" s="30">
        <f t="shared" si="14"/>
        <v>864.67513000000008</v>
      </c>
      <c r="N176" s="30">
        <v>0</v>
      </c>
      <c r="O176" s="30">
        <f t="shared" si="15"/>
        <v>720.76586999999995</v>
      </c>
      <c r="P176" s="30">
        <f t="shared" si="16"/>
        <v>745.76586999999995</v>
      </c>
      <c r="Q176" s="30">
        <f t="shared" si="17"/>
        <v>1889.1098300000001</v>
      </c>
      <c r="R176" s="30">
        <f t="shared" si="18"/>
        <v>11449.934130000001</v>
      </c>
      <c r="S176" s="28" t="s">
        <v>28</v>
      </c>
      <c r="T176" s="32" t="s">
        <v>29</v>
      </c>
    </row>
    <row r="177" spans="1:20">
      <c r="A177" s="28">
        <v>164</v>
      </c>
      <c r="B177" s="26" t="s">
        <v>281</v>
      </c>
      <c r="C177" s="27" t="s">
        <v>220</v>
      </c>
      <c r="D177" s="26" t="s">
        <v>124</v>
      </c>
      <c r="E177" s="28" t="s">
        <v>27</v>
      </c>
      <c r="F177" s="33">
        <v>15000</v>
      </c>
      <c r="G177" s="56">
        <v>0</v>
      </c>
      <c r="H177" s="30">
        <v>25</v>
      </c>
      <c r="I177" s="30">
        <v>430.5</v>
      </c>
      <c r="J177" s="30">
        <f t="shared" si="13"/>
        <v>1065</v>
      </c>
      <c r="K177" s="29">
        <v>195</v>
      </c>
      <c r="L177" s="31">
        <v>456</v>
      </c>
      <c r="M177" s="30">
        <f t="shared" si="14"/>
        <v>1063.5</v>
      </c>
      <c r="N177" s="30">
        <v>0</v>
      </c>
      <c r="O177" s="30">
        <f t="shared" si="15"/>
        <v>886.5</v>
      </c>
      <c r="P177" s="30">
        <f t="shared" si="16"/>
        <v>911.5</v>
      </c>
      <c r="Q177" s="30">
        <f t="shared" si="17"/>
        <v>2323.5</v>
      </c>
      <c r="R177" s="30">
        <f t="shared" si="18"/>
        <v>14088.5</v>
      </c>
      <c r="S177" s="28" t="s">
        <v>28</v>
      </c>
      <c r="T177" s="32" t="s">
        <v>29</v>
      </c>
    </row>
    <row r="178" spans="1:20">
      <c r="A178" s="28">
        <v>165</v>
      </c>
      <c r="B178" s="26" t="s">
        <v>282</v>
      </c>
      <c r="C178" s="27" t="s">
        <v>220</v>
      </c>
      <c r="D178" s="26" t="s">
        <v>150</v>
      </c>
      <c r="E178" s="28" t="s">
        <v>27</v>
      </c>
      <c r="F178" s="33">
        <v>10000</v>
      </c>
      <c r="G178" s="56">
        <v>0</v>
      </c>
      <c r="H178" s="30">
        <v>25</v>
      </c>
      <c r="I178" s="30">
        <v>287</v>
      </c>
      <c r="J178" s="30">
        <f t="shared" si="13"/>
        <v>709.99999999999989</v>
      </c>
      <c r="K178" s="29">
        <v>130</v>
      </c>
      <c r="L178" s="31">
        <v>304</v>
      </c>
      <c r="M178" s="30">
        <f t="shared" si="14"/>
        <v>709</v>
      </c>
      <c r="N178" s="30">
        <v>0</v>
      </c>
      <c r="O178" s="30">
        <f t="shared" si="15"/>
        <v>591</v>
      </c>
      <c r="P178" s="30">
        <f t="shared" si="16"/>
        <v>616</v>
      </c>
      <c r="Q178" s="30">
        <f t="shared" si="17"/>
        <v>1549</v>
      </c>
      <c r="R178" s="30">
        <f t="shared" si="18"/>
        <v>9384</v>
      </c>
      <c r="S178" s="28" t="s">
        <v>38</v>
      </c>
      <c r="T178" s="32" t="s">
        <v>29</v>
      </c>
    </row>
    <row r="179" spans="1:20">
      <c r="A179" s="28">
        <v>166</v>
      </c>
      <c r="B179" s="26" t="s">
        <v>283</v>
      </c>
      <c r="C179" s="27" t="s">
        <v>220</v>
      </c>
      <c r="D179" s="26" t="s">
        <v>37</v>
      </c>
      <c r="E179" s="28" t="s">
        <v>27</v>
      </c>
      <c r="F179" s="33">
        <v>25000</v>
      </c>
      <c r="G179" s="56">
        <v>0</v>
      </c>
      <c r="H179" s="30">
        <v>25</v>
      </c>
      <c r="I179" s="34">
        <v>717.5</v>
      </c>
      <c r="J179" s="34">
        <f t="shared" si="13"/>
        <v>1774.9999999999998</v>
      </c>
      <c r="K179" s="35">
        <v>325</v>
      </c>
      <c r="L179" s="36">
        <v>760</v>
      </c>
      <c r="M179" s="34">
        <f t="shared" si="14"/>
        <v>1772.5000000000002</v>
      </c>
      <c r="N179" s="30">
        <v>0</v>
      </c>
      <c r="O179" s="34">
        <f t="shared" si="15"/>
        <v>1477.5</v>
      </c>
      <c r="P179" s="34">
        <f t="shared" si="16"/>
        <v>1502.5</v>
      </c>
      <c r="Q179" s="30">
        <f t="shared" si="17"/>
        <v>3872.5</v>
      </c>
      <c r="R179" s="34">
        <f t="shared" si="18"/>
        <v>23497.5</v>
      </c>
      <c r="S179" s="28" t="s">
        <v>38</v>
      </c>
      <c r="T179" s="32" t="s">
        <v>29</v>
      </c>
    </row>
    <row r="180" spans="1:20">
      <c r="A180" s="28">
        <v>167</v>
      </c>
      <c r="B180" s="26" t="s">
        <v>284</v>
      </c>
      <c r="C180" s="27" t="s">
        <v>220</v>
      </c>
      <c r="D180" s="26" t="s">
        <v>53</v>
      </c>
      <c r="E180" s="28" t="s">
        <v>27</v>
      </c>
      <c r="F180" s="33">
        <v>10000</v>
      </c>
      <c r="G180" s="56">
        <v>0</v>
      </c>
      <c r="H180" s="30">
        <v>25</v>
      </c>
      <c r="I180" s="30">
        <v>287</v>
      </c>
      <c r="J180" s="30">
        <f t="shared" si="13"/>
        <v>709.99999999999989</v>
      </c>
      <c r="K180" s="29">
        <v>130</v>
      </c>
      <c r="L180" s="31">
        <v>304</v>
      </c>
      <c r="M180" s="30">
        <f t="shared" si="14"/>
        <v>709</v>
      </c>
      <c r="N180" s="30">
        <v>0</v>
      </c>
      <c r="O180" s="30">
        <f t="shared" si="15"/>
        <v>591</v>
      </c>
      <c r="P180" s="30">
        <f t="shared" si="16"/>
        <v>616</v>
      </c>
      <c r="Q180" s="30">
        <f t="shared" si="17"/>
        <v>1549</v>
      </c>
      <c r="R180" s="30">
        <f t="shared" si="18"/>
        <v>9384</v>
      </c>
      <c r="S180" s="28" t="s">
        <v>38</v>
      </c>
      <c r="T180" s="32" t="s">
        <v>29</v>
      </c>
    </row>
    <row r="181" spans="1:20">
      <c r="A181" s="28">
        <v>168</v>
      </c>
      <c r="B181" s="26" t="s">
        <v>285</v>
      </c>
      <c r="C181" s="27" t="s">
        <v>220</v>
      </c>
      <c r="D181" s="26" t="s">
        <v>124</v>
      </c>
      <c r="E181" s="28" t="s">
        <v>27</v>
      </c>
      <c r="F181" s="33">
        <v>12000</v>
      </c>
      <c r="G181" s="56">
        <v>0</v>
      </c>
      <c r="H181" s="30">
        <v>25</v>
      </c>
      <c r="I181" s="30">
        <v>344.4</v>
      </c>
      <c r="J181" s="30">
        <f t="shared" si="13"/>
        <v>851.99999999999989</v>
      </c>
      <c r="K181" s="29">
        <v>156</v>
      </c>
      <c r="L181" s="31">
        <v>364.8</v>
      </c>
      <c r="M181" s="30">
        <f t="shared" si="14"/>
        <v>850.80000000000007</v>
      </c>
      <c r="N181" s="30">
        <v>0</v>
      </c>
      <c r="O181" s="30">
        <f t="shared" si="15"/>
        <v>709.2</v>
      </c>
      <c r="P181" s="30">
        <f t="shared" si="16"/>
        <v>734.2</v>
      </c>
      <c r="Q181" s="30">
        <f t="shared" si="17"/>
        <v>1858.8</v>
      </c>
      <c r="R181" s="30">
        <f t="shared" si="18"/>
        <v>11265.8</v>
      </c>
      <c r="S181" s="28" t="s">
        <v>38</v>
      </c>
      <c r="T181" s="32" t="s">
        <v>29</v>
      </c>
    </row>
    <row r="182" spans="1:20">
      <c r="A182" s="28">
        <v>169</v>
      </c>
      <c r="B182" s="26" t="s">
        <v>286</v>
      </c>
      <c r="C182" s="27" t="s">
        <v>220</v>
      </c>
      <c r="D182" s="26" t="s">
        <v>124</v>
      </c>
      <c r="E182" s="28" t="s">
        <v>27</v>
      </c>
      <c r="F182" s="33">
        <v>10000</v>
      </c>
      <c r="G182" s="56">
        <v>0</v>
      </c>
      <c r="H182" s="30">
        <v>25</v>
      </c>
      <c r="I182" s="30">
        <v>287</v>
      </c>
      <c r="J182" s="30">
        <f t="shared" si="13"/>
        <v>709.99999999999989</v>
      </c>
      <c r="K182" s="29">
        <v>130</v>
      </c>
      <c r="L182" s="31">
        <v>304</v>
      </c>
      <c r="M182" s="30">
        <f t="shared" si="14"/>
        <v>709</v>
      </c>
      <c r="N182" s="30">
        <v>0</v>
      </c>
      <c r="O182" s="30">
        <f t="shared" si="15"/>
        <v>591</v>
      </c>
      <c r="P182" s="30">
        <f t="shared" si="16"/>
        <v>616</v>
      </c>
      <c r="Q182" s="30">
        <f t="shared" si="17"/>
        <v>1549</v>
      </c>
      <c r="R182" s="30">
        <f t="shared" si="18"/>
        <v>9384</v>
      </c>
      <c r="S182" s="28" t="s">
        <v>28</v>
      </c>
      <c r="T182" s="32" t="s">
        <v>29</v>
      </c>
    </row>
    <row r="183" spans="1:20">
      <c r="A183" s="28">
        <v>170</v>
      </c>
      <c r="B183" s="26" t="s">
        <v>287</v>
      </c>
      <c r="C183" s="27" t="s">
        <v>220</v>
      </c>
      <c r="D183" s="26" t="s">
        <v>150</v>
      </c>
      <c r="E183" s="28" t="s">
        <v>27</v>
      </c>
      <c r="F183" s="33">
        <v>10000</v>
      </c>
      <c r="G183" s="56">
        <v>0</v>
      </c>
      <c r="H183" s="30">
        <v>25</v>
      </c>
      <c r="I183" s="30">
        <v>287</v>
      </c>
      <c r="J183" s="30">
        <f t="shared" si="13"/>
        <v>709.99999999999989</v>
      </c>
      <c r="K183" s="29">
        <v>130</v>
      </c>
      <c r="L183" s="31">
        <v>304</v>
      </c>
      <c r="M183" s="30">
        <f t="shared" si="14"/>
        <v>709</v>
      </c>
      <c r="N183" s="30">
        <v>0</v>
      </c>
      <c r="O183" s="30">
        <f t="shared" si="15"/>
        <v>591</v>
      </c>
      <c r="P183" s="30">
        <f t="shared" si="16"/>
        <v>616</v>
      </c>
      <c r="Q183" s="30">
        <f t="shared" si="17"/>
        <v>1549</v>
      </c>
      <c r="R183" s="30">
        <f t="shared" si="18"/>
        <v>9384</v>
      </c>
      <c r="S183" s="28" t="s">
        <v>38</v>
      </c>
      <c r="T183" s="32" t="s">
        <v>29</v>
      </c>
    </row>
    <row r="184" spans="1:20">
      <c r="A184" s="28">
        <v>171</v>
      </c>
      <c r="B184" s="26" t="s">
        <v>288</v>
      </c>
      <c r="C184" s="27" t="s">
        <v>220</v>
      </c>
      <c r="D184" s="26" t="s">
        <v>150</v>
      </c>
      <c r="E184" s="28" t="s">
        <v>27</v>
      </c>
      <c r="F184" s="33">
        <v>10000</v>
      </c>
      <c r="G184" s="56">
        <v>0</v>
      </c>
      <c r="H184" s="30">
        <v>25</v>
      </c>
      <c r="I184" s="30">
        <v>287</v>
      </c>
      <c r="J184" s="30">
        <f t="shared" si="13"/>
        <v>709.99999999999989</v>
      </c>
      <c r="K184" s="29">
        <v>130</v>
      </c>
      <c r="L184" s="31">
        <v>304</v>
      </c>
      <c r="M184" s="30">
        <f t="shared" si="14"/>
        <v>709</v>
      </c>
      <c r="N184" s="30">
        <v>0</v>
      </c>
      <c r="O184" s="30">
        <f t="shared" si="15"/>
        <v>591</v>
      </c>
      <c r="P184" s="30">
        <f t="shared" si="16"/>
        <v>616</v>
      </c>
      <c r="Q184" s="30">
        <f t="shared" si="17"/>
        <v>1549</v>
      </c>
      <c r="R184" s="30">
        <f t="shared" si="18"/>
        <v>9384</v>
      </c>
      <c r="S184" s="28" t="s">
        <v>38</v>
      </c>
      <c r="T184" s="32" t="s">
        <v>29</v>
      </c>
    </row>
    <row r="185" spans="1:20">
      <c r="A185" s="28">
        <v>172</v>
      </c>
      <c r="B185" s="26" t="s">
        <v>289</v>
      </c>
      <c r="C185" s="27" t="s">
        <v>220</v>
      </c>
      <c r="D185" s="26" t="s">
        <v>280</v>
      </c>
      <c r="E185" s="28" t="s">
        <v>27</v>
      </c>
      <c r="F185" s="33">
        <v>26200</v>
      </c>
      <c r="G185" s="56">
        <v>0</v>
      </c>
      <c r="H185" s="34">
        <v>25</v>
      </c>
      <c r="I185" s="34">
        <v>751.93999999999994</v>
      </c>
      <c r="J185" s="34">
        <f t="shared" si="13"/>
        <v>1860.1999999999998</v>
      </c>
      <c r="K185" s="35">
        <v>340.6</v>
      </c>
      <c r="L185" s="36">
        <v>796.48</v>
      </c>
      <c r="M185" s="34">
        <f t="shared" si="14"/>
        <v>1857.5800000000002</v>
      </c>
      <c r="N185" s="30">
        <v>0</v>
      </c>
      <c r="O185" s="34">
        <f t="shared" si="15"/>
        <v>1548.42</v>
      </c>
      <c r="P185" s="34">
        <f t="shared" si="16"/>
        <v>1573.42</v>
      </c>
      <c r="Q185" s="30">
        <f t="shared" si="17"/>
        <v>4058.38</v>
      </c>
      <c r="R185" s="34">
        <f t="shared" si="18"/>
        <v>24626.58</v>
      </c>
      <c r="S185" s="28" t="s">
        <v>28</v>
      </c>
      <c r="T185" s="32" t="s">
        <v>29</v>
      </c>
    </row>
    <row r="186" spans="1:20">
      <c r="A186" s="28">
        <v>173</v>
      </c>
      <c r="B186" s="26" t="s">
        <v>290</v>
      </c>
      <c r="C186" s="27" t="s">
        <v>220</v>
      </c>
      <c r="D186" s="26" t="s">
        <v>291</v>
      </c>
      <c r="E186" s="28" t="s">
        <v>27</v>
      </c>
      <c r="F186" s="33">
        <v>10000</v>
      </c>
      <c r="G186" s="56">
        <v>0</v>
      </c>
      <c r="H186" s="30">
        <v>25</v>
      </c>
      <c r="I186" s="30">
        <v>287</v>
      </c>
      <c r="J186" s="30">
        <f t="shared" si="13"/>
        <v>709.99999999999989</v>
      </c>
      <c r="K186" s="29">
        <v>130</v>
      </c>
      <c r="L186" s="31">
        <v>304</v>
      </c>
      <c r="M186" s="30">
        <f t="shared" si="14"/>
        <v>709</v>
      </c>
      <c r="N186" s="30">
        <v>0</v>
      </c>
      <c r="O186" s="30">
        <f t="shared" si="15"/>
        <v>591</v>
      </c>
      <c r="P186" s="30">
        <f t="shared" si="16"/>
        <v>616</v>
      </c>
      <c r="Q186" s="30">
        <f t="shared" si="17"/>
        <v>1549</v>
      </c>
      <c r="R186" s="30">
        <f t="shared" si="18"/>
        <v>9384</v>
      </c>
      <c r="S186" s="28" t="s">
        <v>28</v>
      </c>
      <c r="T186" s="32" t="s">
        <v>29</v>
      </c>
    </row>
    <row r="187" spans="1:20">
      <c r="A187" s="28">
        <v>174</v>
      </c>
      <c r="B187" s="26" t="s">
        <v>292</v>
      </c>
      <c r="C187" s="27" t="s">
        <v>220</v>
      </c>
      <c r="D187" s="26" t="s">
        <v>271</v>
      </c>
      <c r="E187" s="28" t="s">
        <v>27</v>
      </c>
      <c r="F187" s="33">
        <v>18000</v>
      </c>
      <c r="G187" s="56">
        <v>0</v>
      </c>
      <c r="H187" s="30">
        <v>25</v>
      </c>
      <c r="I187" s="30">
        <f>F187*2.87%</f>
        <v>516.6</v>
      </c>
      <c r="J187" s="30">
        <f t="shared" si="13"/>
        <v>1277.9999999999998</v>
      </c>
      <c r="K187" s="29">
        <f>F187*1.3%</f>
        <v>234.00000000000003</v>
      </c>
      <c r="L187" s="31">
        <f>F187*3.04%</f>
        <v>547.20000000000005</v>
      </c>
      <c r="M187" s="30">
        <f t="shared" si="14"/>
        <v>1276.2</v>
      </c>
      <c r="N187" s="30">
        <v>0</v>
      </c>
      <c r="O187" s="30">
        <f t="shared" si="15"/>
        <v>1063.8000000000002</v>
      </c>
      <c r="P187" s="30">
        <f t="shared" si="16"/>
        <v>1088.8000000000002</v>
      </c>
      <c r="Q187" s="30">
        <f t="shared" si="17"/>
        <v>2788.2</v>
      </c>
      <c r="R187" s="30">
        <f t="shared" si="18"/>
        <v>16911.2</v>
      </c>
      <c r="S187" s="28" t="s">
        <v>38</v>
      </c>
      <c r="T187" s="32" t="s">
        <v>29</v>
      </c>
    </row>
    <row r="188" spans="1:20">
      <c r="A188" s="28">
        <v>175</v>
      </c>
      <c r="B188" s="26" t="s">
        <v>293</v>
      </c>
      <c r="C188" s="27" t="s">
        <v>220</v>
      </c>
      <c r="D188" s="26" t="s">
        <v>150</v>
      </c>
      <c r="E188" s="28" t="s">
        <v>27</v>
      </c>
      <c r="F188" s="33">
        <v>12000</v>
      </c>
      <c r="G188" s="56">
        <v>0</v>
      </c>
      <c r="H188" s="30">
        <v>25</v>
      </c>
      <c r="I188" s="30">
        <v>344.4</v>
      </c>
      <c r="J188" s="30">
        <f t="shared" si="13"/>
        <v>851.99999999999989</v>
      </c>
      <c r="K188" s="29">
        <v>156</v>
      </c>
      <c r="L188" s="31">
        <v>364.8</v>
      </c>
      <c r="M188" s="30">
        <f t="shared" si="14"/>
        <v>850.80000000000007</v>
      </c>
      <c r="N188" s="30">
        <v>0</v>
      </c>
      <c r="O188" s="30">
        <f t="shared" si="15"/>
        <v>709.2</v>
      </c>
      <c r="P188" s="30">
        <f t="shared" si="16"/>
        <v>734.2</v>
      </c>
      <c r="Q188" s="30">
        <f t="shared" si="17"/>
        <v>1858.8</v>
      </c>
      <c r="R188" s="30">
        <f t="shared" si="18"/>
        <v>11265.8</v>
      </c>
      <c r="S188" s="28" t="s">
        <v>38</v>
      </c>
      <c r="T188" s="32" t="s">
        <v>29</v>
      </c>
    </row>
    <row r="189" spans="1:20">
      <c r="A189" s="28">
        <v>176</v>
      </c>
      <c r="B189" s="26" t="s">
        <v>294</v>
      </c>
      <c r="C189" s="27" t="s">
        <v>220</v>
      </c>
      <c r="D189" s="26" t="s">
        <v>295</v>
      </c>
      <c r="E189" s="28" t="s">
        <v>27</v>
      </c>
      <c r="F189" s="33">
        <v>12000</v>
      </c>
      <c r="G189" s="56">
        <v>0</v>
      </c>
      <c r="H189" s="30">
        <v>25</v>
      </c>
      <c r="I189" s="30">
        <v>344.4</v>
      </c>
      <c r="J189" s="30">
        <f t="shared" si="13"/>
        <v>851.99999999999989</v>
      </c>
      <c r="K189" s="29">
        <v>156</v>
      </c>
      <c r="L189" s="31">
        <v>364.8</v>
      </c>
      <c r="M189" s="30">
        <f t="shared" si="14"/>
        <v>850.80000000000007</v>
      </c>
      <c r="N189" s="30">
        <v>0</v>
      </c>
      <c r="O189" s="30">
        <f t="shared" si="15"/>
        <v>709.2</v>
      </c>
      <c r="P189" s="30">
        <f t="shared" si="16"/>
        <v>734.2</v>
      </c>
      <c r="Q189" s="30">
        <f t="shared" si="17"/>
        <v>1858.8</v>
      </c>
      <c r="R189" s="30">
        <f t="shared" si="18"/>
        <v>11265.8</v>
      </c>
      <c r="S189" s="28" t="s">
        <v>38</v>
      </c>
      <c r="T189" s="32" t="s">
        <v>29</v>
      </c>
    </row>
    <row r="190" spans="1:20">
      <c r="A190" s="28">
        <v>177</v>
      </c>
      <c r="B190" s="26" t="s">
        <v>296</v>
      </c>
      <c r="C190" s="27" t="s">
        <v>220</v>
      </c>
      <c r="D190" s="26" t="s">
        <v>150</v>
      </c>
      <c r="E190" s="28" t="s">
        <v>27</v>
      </c>
      <c r="F190" s="33">
        <v>10000</v>
      </c>
      <c r="G190" s="56">
        <v>0</v>
      </c>
      <c r="H190" s="30">
        <v>25</v>
      </c>
      <c r="I190" s="30">
        <v>287</v>
      </c>
      <c r="J190" s="30">
        <f t="shared" si="13"/>
        <v>709.99999999999989</v>
      </c>
      <c r="K190" s="29">
        <v>130</v>
      </c>
      <c r="L190" s="31">
        <v>304</v>
      </c>
      <c r="M190" s="30">
        <f t="shared" si="14"/>
        <v>709</v>
      </c>
      <c r="N190" s="30">
        <v>0</v>
      </c>
      <c r="O190" s="30">
        <f t="shared" si="15"/>
        <v>591</v>
      </c>
      <c r="P190" s="30">
        <f t="shared" si="16"/>
        <v>616</v>
      </c>
      <c r="Q190" s="30">
        <f t="shared" si="17"/>
        <v>1549</v>
      </c>
      <c r="R190" s="30">
        <f t="shared" si="18"/>
        <v>9384</v>
      </c>
      <c r="S190" s="28" t="s">
        <v>38</v>
      </c>
      <c r="T190" s="32" t="s">
        <v>29</v>
      </c>
    </row>
    <row r="191" spans="1:20">
      <c r="A191" s="28">
        <v>178</v>
      </c>
      <c r="B191" s="26" t="s">
        <v>297</v>
      </c>
      <c r="C191" s="27" t="s">
        <v>220</v>
      </c>
      <c r="D191" s="26" t="s">
        <v>150</v>
      </c>
      <c r="E191" s="28" t="s">
        <v>27</v>
      </c>
      <c r="F191" s="33">
        <v>10000</v>
      </c>
      <c r="G191" s="56">
        <v>0</v>
      </c>
      <c r="H191" s="30">
        <v>25</v>
      </c>
      <c r="I191" s="30">
        <v>287</v>
      </c>
      <c r="J191" s="30">
        <f t="shared" si="13"/>
        <v>709.99999999999989</v>
      </c>
      <c r="K191" s="29">
        <v>130</v>
      </c>
      <c r="L191" s="31">
        <v>304</v>
      </c>
      <c r="M191" s="30">
        <f t="shared" si="14"/>
        <v>709</v>
      </c>
      <c r="N191" s="30">
        <v>0</v>
      </c>
      <c r="O191" s="30">
        <f t="shared" si="15"/>
        <v>591</v>
      </c>
      <c r="P191" s="30">
        <f t="shared" si="16"/>
        <v>616</v>
      </c>
      <c r="Q191" s="30">
        <f t="shared" si="17"/>
        <v>1549</v>
      </c>
      <c r="R191" s="30">
        <f t="shared" si="18"/>
        <v>9384</v>
      </c>
      <c r="S191" s="28" t="s">
        <v>38</v>
      </c>
      <c r="T191" s="32" t="s">
        <v>29</v>
      </c>
    </row>
    <row r="192" spans="1:20">
      <c r="A192" s="28">
        <v>179</v>
      </c>
      <c r="B192" s="26" t="s">
        <v>298</v>
      </c>
      <c r="C192" s="27" t="s">
        <v>220</v>
      </c>
      <c r="D192" s="26" t="s">
        <v>150</v>
      </c>
      <c r="E192" s="28" t="s">
        <v>27</v>
      </c>
      <c r="F192" s="33">
        <v>10000</v>
      </c>
      <c r="G192" s="56">
        <v>0</v>
      </c>
      <c r="H192" s="30">
        <v>25</v>
      </c>
      <c r="I192" s="30">
        <v>287</v>
      </c>
      <c r="J192" s="30">
        <f t="shared" si="13"/>
        <v>709.99999999999989</v>
      </c>
      <c r="K192" s="29">
        <v>130</v>
      </c>
      <c r="L192" s="31">
        <v>304</v>
      </c>
      <c r="M192" s="30">
        <f t="shared" si="14"/>
        <v>709</v>
      </c>
      <c r="N192" s="30">
        <v>0</v>
      </c>
      <c r="O192" s="30">
        <f t="shared" si="15"/>
        <v>591</v>
      </c>
      <c r="P192" s="30">
        <f t="shared" si="16"/>
        <v>616</v>
      </c>
      <c r="Q192" s="30">
        <f t="shared" si="17"/>
        <v>1549</v>
      </c>
      <c r="R192" s="30">
        <f t="shared" si="18"/>
        <v>9384</v>
      </c>
      <c r="S192" s="28" t="s">
        <v>38</v>
      </c>
      <c r="T192" s="32" t="s">
        <v>29</v>
      </c>
    </row>
    <row r="193" spans="1:20">
      <c r="A193" s="28">
        <v>180</v>
      </c>
      <c r="B193" s="26" t="s">
        <v>299</v>
      </c>
      <c r="C193" s="27" t="s">
        <v>220</v>
      </c>
      <c r="D193" s="26" t="s">
        <v>124</v>
      </c>
      <c r="E193" s="28" t="s">
        <v>27</v>
      </c>
      <c r="F193" s="33">
        <v>10000</v>
      </c>
      <c r="G193" s="56">
        <v>0</v>
      </c>
      <c r="H193" s="30">
        <v>25</v>
      </c>
      <c r="I193" s="30">
        <v>287</v>
      </c>
      <c r="J193" s="30">
        <f t="shared" si="13"/>
        <v>709.99999999999989</v>
      </c>
      <c r="K193" s="29">
        <v>130</v>
      </c>
      <c r="L193" s="31">
        <v>304</v>
      </c>
      <c r="M193" s="30">
        <f t="shared" si="14"/>
        <v>709</v>
      </c>
      <c r="N193" s="30">
        <v>0</v>
      </c>
      <c r="O193" s="30">
        <f t="shared" si="15"/>
        <v>591</v>
      </c>
      <c r="P193" s="30">
        <f t="shared" si="16"/>
        <v>616</v>
      </c>
      <c r="Q193" s="30">
        <f t="shared" si="17"/>
        <v>1549</v>
      </c>
      <c r="R193" s="30">
        <f t="shared" si="18"/>
        <v>9384</v>
      </c>
      <c r="S193" s="28" t="s">
        <v>38</v>
      </c>
      <c r="T193" s="32" t="s">
        <v>29</v>
      </c>
    </row>
    <row r="194" spans="1:20">
      <c r="A194" s="28">
        <v>181</v>
      </c>
      <c r="B194" s="26" t="s">
        <v>300</v>
      </c>
      <c r="C194" s="27" t="s">
        <v>220</v>
      </c>
      <c r="D194" s="26" t="s">
        <v>37</v>
      </c>
      <c r="E194" s="28" t="s">
        <v>27</v>
      </c>
      <c r="F194" s="33">
        <v>10000</v>
      </c>
      <c r="G194" s="56">
        <v>0</v>
      </c>
      <c r="H194" s="30">
        <v>25</v>
      </c>
      <c r="I194" s="30">
        <v>287</v>
      </c>
      <c r="J194" s="30">
        <f t="shared" si="13"/>
        <v>709.99999999999989</v>
      </c>
      <c r="K194" s="29">
        <v>130</v>
      </c>
      <c r="L194" s="31">
        <v>304</v>
      </c>
      <c r="M194" s="30">
        <f t="shared" si="14"/>
        <v>709</v>
      </c>
      <c r="N194" s="30">
        <v>0</v>
      </c>
      <c r="O194" s="30">
        <f t="shared" si="15"/>
        <v>591</v>
      </c>
      <c r="P194" s="30">
        <f t="shared" si="16"/>
        <v>616</v>
      </c>
      <c r="Q194" s="30">
        <f t="shared" si="17"/>
        <v>1549</v>
      </c>
      <c r="R194" s="30">
        <f t="shared" si="18"/>
        <v>9384</v>
      </c>
      <c r="S194" s="28" t="s">
        <v>38</v>
      </c>
      <c r="T194" s="32" t="s">
        <v>29</v>
      </c>
    </row>
    <row r="195" spans="1:20">
      <c r="A195" s="28">
        <v>182</v>
      </c>
      <c r="B195" s="26" t="s">
        <v>301</v>
      </c>
      <c r="C195" s="27" t="s">
        <v>220</v>
      </c>
      <c r="D195" s="26" t="s">
        <v>302</v>
      </c>
      <c r="E195" s="28" t="s">
        <v>27</v>
      </c>
      <c r="F195" s="33">
        <v>10000</v>
      </c>
      <c r="G195" s="56">
        <v>0</v>
      </c>
      <c r="H195" s="30">
        <v>25</v>
      </c>
      <c r="I195" s="30">
        <v>287</v>
      </c>
      <c r="J195" s="30">
        <f t="shared" si="13"/>
        <v>709.99999999999989</v>
      </c>
      <c r="K195" s="29">
        <v>130</v>
      </c>
      <c r="L195" s="31">
        <v>304</v>
      </c>
      <c r="M195" s="30">
        <f t="shared" si="14"/>
        <v>709</v>
      </c>
      <c r="N195" s="30">
        <v>0</v>
      </c>
      <c r="O195" s="30">
        <f t="shared" si="15"/>
        <v>591</v>
      </c>
      <c r="P195" s="30">
        <f t="shared" si="16"/>
        <v>616</v>
      </c>
      <c r="Q195" s="30">
        <f t="shared" si="17"/>
        <v>1549</v>
      </c>
      <c r="R195" s="30">
        <f t="shared" si="18"/>
        <v>9384</v>
      </c>
      <c r="S195" s="28" t="s">
        <v>28</v>
      </c>
      <c r="T195" s="32" t="s">
        <v>29</v>
      </c>
    </row>
    <row r="196" spans="1:20">
      <c r="A196" s="28">
        <v>183</v>
      </c>
      <c r="B196" s="26" t="s">
        <v>303</v>
      </c>
      <c r="C196" s="27" t="s">
        <v>220</v>
      </c>
      <c r="D196" s="26" t="s">
        <v>150</v>
      </c>
      <c r="E196" s="28" t="s">
        <v>27</v>
      </c>
      <c r="F196" s="33">
        <v>12000</v>
      </c>
      <c r="G196" s="56">
        <v>0</v>
      </c>
      <c r="H196" s="30">
        <v>25</v>
      </c>
      <c r="I196" s="30">
        <v>344.4</v>
      </c>
      <c r="J196" s="30">
        <f t="shared" si="13"/>
        <v>851.99999999999989</v>
      </c>
      <c r="K196" s="29">
        <v>156</v>
      </c>
      <c r="L196" s="31">
        <v>364.8</v>
      </c>
      <c r="M196" s="30">
        <f t="shared" si="14"/>
        <v>850.80000000000007</v>
      </c>
      <c r="N196" s="30">
        <v>0</v>
      </c>
      <c r="O196" s="30">
        <f t="shared" si="15"/>
        <v>709.2</v>
      </c>
      <c r="P196" s="30">
        <f t="shared" si="16"/>
        <v>734.2</v>
      </c>
      <c r="Q196" s="30">
        <f t="shared" si="17"/>
        <v>1858.8</v>
      </c>
      <c r="R196" s="30">
        <f t="shared" si="18"/>
        <v>11265.8</v>
      </c>
      <c r="S196" s="28" t="s">
        <v>38</v>
      </c>
      <c r="T196" s="32" t="s">
        <v>29</v>
      </c>
    </row>
    <row r="197" spans="1:20">
      <c r="A197" s="28">
        <v>184</v>
      </c>
      <c r="B197" s="26" t="s">
        <v>304</v>
      </c>
      <c r="C197" s="27" t="s">
        <v>220</v>
      </c>
      <c r="D197" s="26" t="s">
        <v>97</v>
      </c>
      <c r="E197" s="28" t="s">
        <v>27</v>
      </c>
      <c r="F197" s="33">
        <v>20000</v>
      </c>
      <c r="G197" s="56">
        <v>0</v>
      </c>
      <c r="H197" s="30">
        <v>25</v>
      </c>
      <c r="I197" s="30">
        <v>574</v>
      </c>
      <c r="J197" s="30">
        <f t="shared" si="13"/>
        <v>1419.9999999999998</v>
      </c>
      <c r="K197" s="29">
        <v>260</v>
      </c>
      <c r="L197" s="31">
        <v>608</v>
      </c>
      <c r="M197" s="30">
        <f t="shared" si="14"/>
        <v>1418</v>
      </c>
      <c r="N197" s="30">
        <v>0</v>
      </c>
      <c r="O197" s="30">
        <f t="shared" si="15"/>
        <v>1182</v>
      </c>
      <c r="P197" s="30">
        <f t="shared" si="16"/>
        <v>1207</v>
      </c>
      <c r="Q197" s="30">
        <f t="shared" si="17"/>
        <v>3098</v>
      </c>
      <c r="R197" s="30">
        <f t="shared" si="18"/>
        <v>18793</v>
      </c>
      <c r="S197" s="28" t="s">
        <v>28</v>
      </c>
      <c r="T197" s="32" t="s">
        <v>29</v>
      </c>
    </row>
    <row r="198" spans="1:20">
      <c r="A198" s="28">
        <v>185</v>
      </c>
      <c r="B198" s="26" t="s">
        <v>305</v>
      </c>
      <c r="C198" s="27" t="s">
        <v>220</v>
      </c>
      <c r="D198" s="26" t="s">
        <v>150</v>
      </c>
      <c r="E198" s="28" t="s">
        <v>27</v>
      </c>
      <c r="F198" s="33">
        <v>10000</v>
      </c>
      <c r="G198" s="56">
        <v>0</v>
      </c>
      <c r="H198" s="30">
        <v>25</v>
      </c>
      <c r="I198" s="30">
        <v>287</v>
      </c>
      <c r="J198" s="30">
        <f t="shared" si="13"/>
        <v>709.99999999999989</v>
      </c>
      <c r="K198" s="29">
        <v>130</v>
      </c>
      <c r="L198" s="31">
        <v>304</v>
      </c>
      <c r="M198" s="30">
        <f t="shared" si="14"/>
        <v>709</v>
      </c>
      <c r="N198" s="30">
        <v>0</v>
      </c>
      <c r="O198" s="30">
        <f t="shared" si="15"/>
        <v>591</v>
      </c>
      <c r="P198" s="30">
        <f t="shared" si="16"/>
        <v>616</v>
      </c>
      <c r="Q198" s="30">
        <f t="shared" si="17"/>
        <v>1549</v>
      </c>
      <c r="R198" s="30">
        <f t="shared" si="18"/>
        <v>9384</v>
      </c>
      <c r="S198" s="28" t="s">
        <v>38</v>
      </c>
      <c r="T198" s="32" t="s">
        <v>29</v>
      </c>
    </row>
    <row r="199" spans="1:20">
      <c r="A199" s="28">
        <v>186</v>
      </c>
      <c r="B199" s="26" t="s">
        <v>306</v>
      </c>
      <c r="C199" s="27" t="s">
        <v>220</v>
      </c>
      <c r="D199" s="26" t="s">
        <v>307</v>
      </c>
      <c r="E199" s="28" t="s">
        <v>27</v>
      </c>
      <c r="F199" s="33">
        <v>16500</v>
      </c>
      <c r="G199" s="56">
        <v>0</v>
      </c>
      <c r="H199" s="30">
        <v>25</v>
      </c>
      <c r="I199" s="30">
        <v>473.55</v>
      </c>
      <c r="J199" s="30">
        <f t="shared" si="13"/>
        <v>1171.5</v>
      </c>
      <c r="K199" s="29">
        <v>214.5</v>
      </c>
      <c r="L199" s="31">
        <v>501.6</v>
      </c>
      <c r="M199" s="30">
        <f t="shared" si="14"/>
        <v>1169.8500000000001</v>
      </c>
      <c r="N199" s="30">
        <v>0</v>
      </c>
      <c r="O199" s="30">
        <f t="shared" si="15"/>
        <v>975.15000000000009</v>
      </c>
      <c r="P199" s="30">
        <f t="shared" si="16"/>
        <v>1000.1500000000001</v>
      </c>
      <c r="Q199" s="30">
        <f t="shared" si="17"/>
        <v>2555.8500000000004</v>
      </c>
      <c r="R199" s="30">
        <f t="shared" si="18"/>
        <v>15499.85</v>
      </c>
      <c r="S199" s="28" t="s">
        <v>28</v>
      </c>
      <c r="T199" s="32" t="s">
        <v>29</v>
      </c>
    </row>
    <row r="200" spans="1:20">
      <c r="A200" s="28">
        <v>187</v>
      </c>
      <c r="B200" s="26" t="s">
        <v>308</v>
      </c>
      <c r="C200" s="27" t="s">
        <v>220</v>
      </c>
      <c r="D200" s="26" t="s">
        <v>280</v>
      </c>
      <c r="E200" s="28" t="s">
        <v>27</v>
      </c>
      <c r="F200" s="33">
        <v>20000</v>
      </c>
      <c r="G200" s="56">
        <v>0</v>
      </c>
      <c r="H200" s="30">
        <v>25</v>
      </c>
      <c r="I200" s="30">
        <v>574</v>
      </c>
      <c r="J200" s="30">
        <f t="shared" si="13"/>
        <v>1419.9999999999998</v>
      </c>
      <c r="K200" s="29">
        <v>260</v>
      </c>
      <c r="L200" s="31">
        <v>608</v>
      </c>
      <c r="M200" s="30">
        <f t="shared" si="14"/>
        <v>1418</v>
      </c>
      <c r="N200" s="30">
        <v>0</v>
      </c>
      <c r="O200" s="30">
        <f t="shared" si="15"/>
        <v>1182</v>
      </c>
      <c r="P200" s="30">
        <f t="shared" si="16"/>
        <v>1207</v>
      </c>
      <c r="Q200" s="30">
        <f t="shared" si="17"/>
        <v>3098</v>
      </c>
      <c r="R200" s="30">
        <f t="shared" si="18"/>
        <v>18793</v>
      </c>
      <c r="S200" s="28" t="s">
        <v>28</v>
      </c>
      <c r="T200" s="32" t="s">
        <v>29</v>
      </c>
    </row>
    <row r="201" spans="1:20">
      <c r="A201" s="28">
        <v>188</v>
      </c>
      <c r="B201" s="26" t="s">
        <v>309</v>
      </c>
      <c r="C201" s="27" t="s">
        <v>220</v>
      </c>
      <c r="D201" s="26" t="s">
        <v>280</v>
      </c>
      <c r="E201" s="28" t="s">
        <v>27</v>
      </c>
      <c r="F201" s="33">
        <v>15000</v>
      </c>
      <c r="G201" s="56">
        <v>0</v>
      </c>
      <c r="H201" s="30">
        <v>25</v>
      </c>
      <c r="I201" s="30">
        <v>430.5</v>
      </c>
      <c r="J201" s="30">
        <f t="shared" si="13"/>
        <v>1065</v>
      </c>
      <c r="K201" s="29">
        <v>195</v>
      </c>
      <c r="L201" s="31">
        <v>456</v>
      </c>
      <c r="M201" s="30">
        <f t="shared" si="14"/>
        <v>1063.5</v>
      </c>
      <c r="N201" s="30">
        <v>0</v>
      </c>
      <c r="O201" s="30">
        <f t="shared" si="15"/>
        <v>886.5</v>
      </c>
      <c r="P201" s="30">
        <f t="shared" si="16"/>
        <v>911.5</v>
      </c>
      <c r="Q201" s="30">
        <f t="shared" si="17"/>
        <v>2323.5</v>
      </c>
      <c r="R201" s="30">
        <f t="shared" si="18"/>
        <v>14088.5</v>
      </c>
      <c r="S201" s="28" t="s">
        <v>28</v>
      </c>
      <c r="T201" s="32" t="s">
        <v>29</v>
      </c>
    </row>
    <row r="202" spans="1:20">
      <c r="A202" s="28">
        <v>189</v>
      </c>
      <c r="B202" s="26" t="s">
        <v>310</v>
      </c>
      <c r="C202" s="27" t="s">
        <v>220</v>
      </c>
      <c r="D202" s="26" t="s">
        <v>150</v>
      </c>
      <c r="E202" s="28" t="s">
        <v>27</v>
      </c>
      <c r="F202" s="33">
        <v>10000</v>
      </c>
      <c r="G202" s="56">
        <v>0</v>
      </c>
      <c r="H202" s="30">
        <v>25</v>
      </c>
      <c r="I202" s="30">
        <v>287</v>
      </c>
      <c r="J202" s="30">
        <f t="shared" si="13"/>
        <v>709.99999999999989</v>
      </c>
      <c r="K202" s="29">
        <v>130</v>
      </c>
      <c r="L202" s="31">
        <v>304</v>
      </c>
      <c r="M202" s="30">
        <f t="shared" si="14"/>
        <v>709</v>
      </c>
      <c r="N202" s="30">
        <v>0</v>
      </c>
      <c r="O202" s="30">
        <f t="shared" si="15"/>
        <v>591</v>
      </c>
      <c r="P202" s="30">
        <f t="shared" si="16"/>
        <v>616</v>
      </c>
      <c r="Q202" s="30">
        <f t="shared" si="17"/>
        <v>1549</v>
      </c>
      <c r="R202" s="30">
        <f t="shared" si="18"/>
        <v>9384</v>
      </c>
      <c r="S202" s="28" t="s">
        <v>38</v>
      </c>
      <c r="T202" s="32" t="s">
        <v>29</v>
      </c>
    </row>
    <row r="203" spans="1:20">
      <c r="A203" s="28">
        <v>190</v>
      </c>
      <c r="B203" s="26" t="s">
        <v>311</v>
      </c>
      <c r="C203" s="27" t="s">
        <v>220</v>
      </c>
      <c r="D203" s="26" t="s">
        <v>150</v>
      </c>
      <c r="E203" s="28" t="s">
        <v>27</v>
      </c>
      <c r="F203" s="33">
        <v>10000</v>
      </c>
      <c r="G203" s="56">
        <v>0</v>
      </c>
      <c r="H203" s="30">
        <v>25</v>
      </c>
      <c r="I203" s="30">
        <v>287</v>
      </c>
      <c r="J203" s="30">
        <f t="shared" si="13"/>
        <v>709.99999999999989</v>
      </c>
      <c r="K203" s="29">
        <v>130</v>
      </c>
      <c r="L203" s="31">
        <v>304</v>
      </c>
      <c r="M203" s="30">
        <f t="shared" si="14"/>
        <v>709</v>
      </c>
      <c r="N203" s="30">
        <v>0</v>
      </c>
      <c r="O203" s="30">
        <f t="shared" si="15"/>
        <v>591</v>
      </c>
      <c r="P203" s="30">
        <f t="shared" si="16"/>
        <v>616</v>
      </c>
      <c r="Q203" s="30">
        <f t="shared" si="17"/>
        <v>1549</v>
      </c>
      <c r="R203" s="30">
        <f t="shared" si="18"/>
        <v>9384</v>
      </c>
      <c r="S203" s="28" t="s">
        <v>38</v>
      </c>
      <c r="T203" s="32" t="s">
        <v>29</v>
      </c>
    </row>
    <row r="204" spans="1:20">
      <c r="A204" s="28">
        <v>191</v>
      </c>
      <c r="B204" s="26" t="s">
        <v>312</v>
      </c>
      <c r="C204" s="27" t="s">
        <v>220</v>
      </c>
      <c r="D204" s="26" t="s">
        <v>124</v>
      </c>
      <c r="E204" s="28" t="s">
        <v>27</v>
      </c>
      <c r="F204" s="33">
        <v>10000</v>
      </c>
      <c r="G204" s="56">
        <v>0</v>
      </c>
      <c r="H204" s="30">
        <v>25</v>
      </c>
      <c r="I204" s="30">
        <v>287</v>
      </c>
      <c r="J204" s="30">
        <f t="shared" si="13"/>
        <v>709.99999999999989</v>
      </c>
      <c r="K204" s="29">
        <v>130</v>
      </c>
      <c r="L204" s="31">
        <v>304</v>
      </c>
      <c r="M204" s="30">
        <f t="shared" si="14"/>
        <v>709</v>
      </c>
      <c r="N204" s="30">
        <v>0</v>
      </c>
      <c r="O204" s="30">
        <f t="shared" si="15"/>
        <v>591</v>
      </c>
      <c r="P204" s="30">
        <f t="shared" si="16"/>
        <v>616</v>
      </c>
      <c r="Q204" s="30">
        <f t="shared" si="17"/>
        <v>1549</v>
      </c>
      <c r="R204" s="30">
        <f t="shared" si="18"/>
        <v>9384</v>
      </c>
      <c r="S204" s="28" t="s">
        <v>28</v>
      </c>
      <c r="T204" s="32" t="s">
        <v>29</v>
      </c>
    </row>
    <row r="205" spans="1:20">
      <c r="A205" s="28">
        <v>192</v>
      </c>
      <c r="B205" s="26" t="s">
        <v>313</v>
      </c>
      <c r="C205" s="27" t="s">
        <v>220</v>
      </c>
      <c r="D205" s="26" t="s">
        <v>314</v>
      </c>
      <c r="E205" s="28" t="s">
        <v>27</v>
      </c>
      <c r="F205" s="33">
        <v>35000</v>
      </c>
      <c r="G205" s="56">
        <v>0</v>
      </c>
      <c r="H205" s="30">
        <v>25</v>
      </c>
      <c r="I205" s="34">
        <v>1004.5</v>
      </c>
      <c r="J205" s="34">
        <f t="shared" si="13"/>
        <v>2485</v>
      </c>
      <c r="K205" s="35">
        <v>455</v>
      </c>
      <c r="L205" s="36">
        <v>1064</v>
      </c>
      <c r="M205" s="34">
        <f t="shared" si="14"/>
        <v>2481.5</v>
      </c>
      <c r="N205" s="30">
        <v>0</v>
      </c>
      <c r="O205" s="34">
        <f t="shared" si="15"/>
        <v>2068.5</v>
      </c>
      <c r="P205" s="34">
        <f t="shared" si="16"/>
        <v>2093.5</v>
      </c>
      <c r="Q205" s="30">
        <f t="shared" si="17"/>
        <v>5421.5</v>
      </c>
      <c r="R205" s="34">
        <f t="shared" si="18"/>
        <v>32906.5</v>
      </c>
      <c r="S205" s="28" t="s">
        <v>28</v>
      </c>
      <c r="T205" s="32" t="s">
        <v>29</v>
      </c>
    </row>
    <row r="206" spans="1:20">
      <c r="A206" s="28">
        <v>193</v>
      </c>
      <c r="B206" s="26" t="s">
        <v>315</v>
      </c>
      <c r="C206" s="27" t="s">
        <v>220</v>
      </c>
      <c r="D206" s="26" t="s">
        <v>150</v>
      </c>
      <c r="E206" s="28" t="s">
        <v>27</v>
      </c>
      <c r="F206" s="33">
        <v>10000</v>
      </c>
      <c r="G206" s="56">
        <v>0</v>
      </c>
      <c r="H206" s="30">
        <v>25</v>
      </c>
      <c r="I206" s="30">
        <v>287</v>
      </c>
      <c r="J206" s="30">
        <f t="shared" si="13"/>
        <v>709.99999999999989</v>
      </c>
      <c r="K206" s="29">
        <v>130</v>
      </c>
      <c r="L206" s="31">
        <v>304</v>
      </c>
      <c r="M206" s="30">
        <f t="shared" si="14"/>
        <v>709</v>
      </c>
      <c r="N206" s="30">
        <v>0</v>
      </c>
      <c r="O206" s="30">
        <f t="shared" si="15"/>
        <v>591</v>
      </c>
      <c r="P206" s="30">
        <f t="shared" si="16"/>
        <v>616</v>
      </c>
      <c r="Q206" s="30">
        <f t="shared" si="17"/>
        <v>1549</v>
      </c>
      <c r="R206" s="30">
        <f t="shared" si="18"/>
        <v>9384</v>
      </c>
      <c r="S206" s="28" t="s">
        <v>38</v>
      </c>
      <c r="T206" s="32" t="s">
        <v>29</v>
      </c>
    </row>
    <row r="207" spans="1:20">
      <c r="A207" s="28">
        <v>194</v>
      </c>
      <c r="B207" s="26" t="s">
        <v>316</v>
      </c>
      <c r="C207" s="27" t="s">
        <v>220</v>
      </c>
      <c r="D207" s="26" t="s">
        <v>150</v>
      </c>
      <c r="E207" s="28" t="s">
        <v>27</v>
      </c>
      <c r="F207" s="33">
        <v>10000</v>
      </c>
      <c r="G207" s="56">
        <v>0</v>
      </c>
      <c r="H207" s="30">
        <v>25</v>
      </c>
      <c r="I207" s="30">
        <v>287</v>
      </c>
      <c r="J207" s="30">
        <f t="shared" ref="J207:J209" si="19">F207*7.1%</f>
        <v>709.99999999999989</v>
      </c>
      <c r="K207" s="29">
        <v>130</v>
      </c>
      <c r="L207" s="31">
        <v>304</v>
      </c>
      <c r="M207" s="30">
        <f t="shared" ref="M207:M209" si="20">F207*7.09%</f>
        <v>709</v>
      </c>
      <c r="N207" s="30">
        <v>0</v>
      </c>
      <c r="O207" s="30">
        <f t="shared" ref="O207:O209" si="21">I207+L207</f>
        <v>591</v>
      </c>
      <c r="P207" s="30">
        <f t="shared" ref="P207:P209" si="22">G207+H207+I207+L207+N207</f>
        <v>616</v>
      </c>
      <c r="Q207" s="30">
        <f t="shared" ref="Q207:Q270" si="23">J207+K207+M207</f>
        <v>1549</v>
      </c>
      <c r="R207" s="30">
        <f t="shared" ref="R207:R209" si="24">F207-P207</f>
        <v>9384</v>
      </c>
      <c r="S207" s="28" t="s">
        <v>38</v>
      </c>
      <c r="T207" s="32" t="s">
        <v>29</v>
      </c>
    </row>
    <row r="208" spans="1:20">
      <c r="A208" s="28">
        <v>195</v>
      </c>
      <c r="B208" s="26" t="s">
        <v>317</v>
      </c>
      <c r="C208" s="27" t="s">
        <v>220</v>
      </c>
      <c r="D208" s="26" t="s">
        <v>295</v>
      </c>
      <c r="E208" s="28" t="s">
        <v>27</v>
      </c>
      <c r="F208" s="33">
        <v>12000</v>
      </c>
      <c r="G208" s="56">
        <v>0</v>
      </c>
      <c r="H208" s="30">
        <v>25</v>
      </c>
      <c r="I208" s="30">
        <v>344.4</v>
      </c>
      <c r="J208" s="30">
        <f t="shared" si="19"/>
        <v>851.99999999999989</v>
      </c>
      <c r="K208" s="29">
        <v>156</v>
      </c>
      <c r="L208" s="31">
        <v>364.8</v>
      </c>
      <c r="M208" s="30">
        <f t="shared" si="20"/>
        <v>850.80000000000007</v>
      </c>
      <c r="N208" s="30">
        <v>0</v>
      </c>
      <c r="O208" s="30">
        <f t="shared" si="21"/>
        <v>709.2</v>
      </c>
      <c r="P208" s="30">
        <f t="shared" si="22"/>
        <v>734.2</v>
      </c>
      <c r="Q208" s="30">
        <f t="shared" si="23"/>
        <v>1858.8</v>
      </c>
      <c r="R208" s="30">
        <f t="shared" si="24"/>
        <v>11265.8</v>
      </c>
      <c r="S208" s="28" t="s">
        <v>38</v>
      </c>
      <c r="T208" s="32" t="s">
        <v>29</v>
      </c>
    </row>
    <row r="209" spans="1:20">
      <c r="A209" s="28">
        <v>196</v>
      </c>
      <c r="B209" s="26" t="s">
        <v>318</v>
      </c>
      <c r="C209" s="27" t="s">
        <v>220</v>
      </c>
      <c r="D209" s="26" t="s">
        <v>271</v>
      </c>
      <c r="E209" s="28" t="s">
        <v>27</v>
      </c>
      <c r="F209" s="33">
        <v>11000</v>
      </c>
      <c r="G209" s="56">
        <v>0</v>
      </c>
      <c r="H209" s="30">
        <v>25</v>
      </c>
      <c r="I209" s="30">
        <v>315.7</v>
      </c>
      <c r="J209" s="30">
        <f t="shared" si="19"/>
        <v>780.99999999999989</v>
      </c>
      <c r="K209" s="29">
        <v>143</v>
      </c>
      <c r="L209" s="31">
        <v>334.4</v>
      </c>
      <c r="M209" s="30">
        <f t="shared" si="20"/>
        <v>779.90000000000009</v>
      </c>
      <c r="N209" s="30">
        <v>0</v>
      </c>
      <c r="O209" s="30">
        <f t="shared" si="21"/>
        <v>650.09999999999991</v>
      </c>
      <c r="P209" s="30">
        <f t="shared" si="22"/>
        <v>675.09999999999991</v>
      </c>
      <c r="Q209" s="30">
        <f t="shared" si="23"/>
        <v>1703.9</v>
      </c>
      <c r="R209" s="30">
        <f t="shared" si="24"/>
        <v>10324.9</v>
      </c>
      <c r="S209" s="28" t="s">
        <v>38</v>
      </c>
      <c r="T209" s="32" t="s">
        <v>29</v>
      </c>
    </row>
    <row r="210" spans="1:20">
      <c r="A210" s="28">
        <v>197</v>
      </c>
      <c r="B210" s="26" t="s">
        <v>319</v>
      </c>
      <c r="C210" s="27" t="s">
        <v>220</v>
      </c>
      <c r="D210" s="26" t="s">
        <v>97</v>
      </c>
      <c r="E210" s="28" t="s">
        <v>27</v>
      </c>
      <c r="F210" s="33">
        <v>40000</v>
      </c>
      <c r="G210" s="56">
        <v>442.65</v>
      </c>
      <c r="H210" s="34">
        <v>25</v>
      </c>
      <c r="I210" s="34">
        <v>1148</v>
      </c>
      <c r="J210" s="34">
        <v>2839.9999999999995</v>
      </c>
      <c r="K210" s="35">
        <v>520</v>
      </c>
      <c r="L210" s="36">
        <v>1216</v>
      </c>
      <c r="M210" s="34">
        <v>2836</v>
      </c>
      <c r="N210" s="30">
        <v>0</v>
      </c>
      <c r="O210" s="34">
        <v>2364</v>
      </c>
      <c r="P210" s="34">
        <v>2831.65</v>
      </c>
      <c r="Q210" s="30">
        <f t="shared" si="23"/>
        <v>6196</v>
      </c>
      <c r="R210" s="34">
        <v>37168.35</v>
      </c>
      <c r="S210" s="28" t="s">
        <v>28</v>
      </c>
      <c r="T210" s="32" t="s">
        <v>29</v>
      </c>
    </row>
    <row r="211" spans="1:20">
      <c r="A211" s="28">
        <v>198</v>
      </c>
      <c r="B211" s="26" t="s">
        <v>320</v>
      </c>
      <c r="C211" s="27" t="s">
        <v>220</v>
      </c>
      <c r="D211" s="26" t="s">
        <v>321</v>
      </c>
      <c r="E211" s="28" t="s">
        <v>27</v>
      </c>
      <c r="F211" s="33">
        <v>22300</v>
      </c>
      <c r="G211" s="56">
        <v>0</v>
      </c>
      <c r="H211" s="30">
        <v>25</v>
      </c>
      <c r="I211" s="30">
        <v>640.01</v>
      </c>
      <c r="J211" s="30">
        <f t="shared" ref="J211:J221" si="25">F211*7.1%</f>
        <v>1583.3</v>
      </c>
      <c r="K211" s="29">
        <v>289.89999999999998</v>
      </c>
      <c r="L211" s="31">
        <v>677.92</v>
      </c>
      <c r="M211" s="30">
        <f t="shared" ref="M211:M221" si="26">F211*7.09%</f>
        <v>1581.0700000000002</v>
      </c>
      <c r="N211" s="30">
        <v>0</v>
      </c>
      <c r="O211" s="30">
        <f t="shared" ref="O211:O221" si="27">I211+L211</f>
        <v>1317.9299999999998</v>
      </c>
      <c r="P211" s="30">
        <f t="shared" ref="P211:P220" si="28">G211+H211+I211+L211+N211</f>
        <v>1342.9299999999998</v>
      </c>
      <c r="Q211" s="30">
        <f t="shared" si="23"/>
        <v>3454.27</v>
      </c>
      <c r="R211" s="30">
        <f t="shared" ref="R211:R221" si="29">F211-P211</f>
        <v>20957.07</v>
      </c>
      <c r="S211" s="28" t="s">
        <v>28</v>
      </c>
      <c r="T211" s="32" t="s">
        <v>29</v>
      </c>
    </row>
    <row r="212" spans="1:20">
      <c r="A212" s="28">
        <v>199</v>
      </c>
      <c r="B212" s="26" t="s">
        <v>322</v>
      </c>
      <c r="C212" s="27" t="s">
        <v>220</v>
      </c>
      <c r="D212" s="26" t="s">
        <v>241</v>
      </c>
      <c r="E212" s="28" t="s">
        <v>27</v>
      </c>
      <c r="F212" s="33">
        <v>11500</v>
      </c>
      <c r="G212" s="56">
        <v>0</v>
      </c>
      <c r="H212" s="30">
        <v>25</v>
      </c>
      <c r="I212" s="30">
        <v>330.05</v>
      </c>
      <c r="J212" s="30">
        <f t="shared" si="25"/>
        <v>816.49999999999989</v>
      </c>
      <c r="K212" s="29">
        <v>149.5</v>
      </c>
      <c r="L212" s="31">
        <v>349.6</v>
      </c>
      <c r="M212" s="30">
        <f t="shared" si="26"/>
        <v>815.35</v>
      </c>
      <c r="N212" s="30">
        <v>0</v>
      </c>
      <c r="O212" s="30">
        <f t="shared" si="27"/>
        <v>679.65000000000009</v>
      </c>
      <c r="P212" s="30">
        <f t="shared" si="28"/>
        <v>704.65000000000009</v>
      </c>
      <c r="Q212" s="30">
        <f t="shared" si="23"/>
        <v>1781.35</v>
      </c>
      <c r="R212" s="30">
        <f t="shared" si="29"/>
        <v>10795.35</v>
      </c>
      <c r="S212" s="30" t="s">
        <v>28</v>
      </c>
      <c r="T212" s="32" t="s">
        <v>29</v>
      </c>
    </row>
    <row r="213" spans="1:20">
      <c r="A213" s="28">
        <v>200</v>
      </c>
      <c r="B213" s="26" t="s">
        <v>323</v>
      </c>
      <c r="C213" s="27" t="s">
        <v>220</v>
      </c>
      <c r="D213" s="26" t="s">
        <v>97</v>
      </c>
      <c r="E213" s="28" t="s">
        <v>27</v>
      </c>
      <c r="F213" s="33">
        <v>20000</v>
      </c>
      <c r="G213" s="56">
        <v>0</v>
      </c>
      <c r="H213" s="30">
        <v>25</v>
      </c>
      <c r="I213" s="30">
        <v>574</v>
      </c>
      <c r="J213" s="30">
        <f t="shared" si="25"/>
        <v>1419.9999999999998</v>
      </c>
      <c r="K213" s="29">
        <v>260</v>
      </c>
      <c r="L213" s="31">
        <v>608</v>
      </c>
      <c r="M213" s="30">
        <f t="shared" si="26"/>
        <v>1418</v>
      </c>
      <c r="N213" s="30">
        <v>0</v>
      </c>
      <c r="O213" s="30">
        <f t="shared" si="27"/>
        <v>1182</v>
      </c>
      <c r="P213" s="30">
        <f t="shared" si="28"/>
        <v>1207</v>
      </c>
      <c r="Q213" s="30">
        <f t="shared" si="23"/>
        <v>3098</v>
      </c>
      <c r="R213" s="30">
        <f t="shared" si="29"/>
        <v>18793</v>
      </c>
      <c r="S213" s="28" t="s">
        <v>38</v>
      </c>
      <c r="T213" s="32" t="s">
        <v>29</v>
      </c>
    </row>
    <row r="214" spans="1:20">
      <c r="A214" s="28">
        <v>201</v>
      </c>
      <c r="B214" s="26" t="s">
        <v>324</v>
      </c>
      <c r="C214" s="27" t="s">
        <v>220</v>
      </c>
      <c r="D214" s="26" t="s">
        <v>150</v>
      </c>
      <c r="E214" s="28" t="s">
        <v>27</v>
      </c>
      <c r="F214" s="33">
        <v>10000</v>
      </c>
      <c r="G214" s="56">
        <v>0</v>
      </c>
      <c r="H214" s="30">
        <v>25</v>
      </c>
      <c r="I214" s="30">
        <v>287</v>
      </c>
      <c r="J214" s="30">
        <f t="shared" si="25"/>
        <v>709.99999999999989</v>
      </c>
      <c r="K214" s="29">
        <v>130</v>
      </c>
      <c r="L214" s="31">
        <v>304</v>
      </c>
      <c r="M214" s="30">
        <f t="shared" si="26"/>
        <v>709</v>
      </c>
      <c r="N214" s="30">
        <v>0</v>
      </c>
      <c r="O214" s="30">
        <f t="shared" si="27"/>
        <v>591</v>
      </c>
      <c r="P214" s="30">
        <f t="shared" si="28"/>
        <v>616</v>
      </c>
      <c r="Q214" s="30">
        <f t="shared" si="23"/>
        <v>1549</v>
      </c>
      <c r="R214" s="30">
        <f t="shared" si="29"/>
        <v>9384</v>
      </c>
      <c r="S214" s="28" t="s">
        <v>38</v>
      </c>
      <c r="T214" s="32" t="s">
        <v>29</v>
      </c>
    </row>
    <row r="215" spans="1:20">
      <c r="A215" s="28">
        <v>202</v>
      </c>
      <c r="B215" s="26" t="s">
        <v>325</v>
      </c>
      <c r="C215" s="27" t="s">
        <v>220</v>
      </c>
      <c r="D215" s="26" t="s">
        <v>97</v>
      </c>
      <c r="E215" s="28" t="s">
        <v>27</v>
      </c>
      <c r="F215" s="33">
        <v>12000</v>
      </c>
      <c r="G215" s="56">
        <v>0</v>
      </c>
      <c r="H215" s="30">
        <v>25</v>
      </c>
      <c r="I215" s="30">
        <v>344.4</v>
      </c>
      <c r="J215" s="30">
        <f t="shared" si="25"/>
        <v>851.99999999999989</v>
      </c>
      <c r="K215" s="29">
        <v>156</v>
      </c>
      <c r="L215" s="31">
        <v>364.8</v>
      </c>
      <c r="M215" s="30">
        <f t="shared" si="26"/>
        <v>850.80000000000007</v>
      </c>
      <c r="N215" s="30">
        <v>0</v>
      </c>
      <c r="O215" s="30">
        <f t="shared" si="27"/>
        <v>709.2</v>
      </c>
      <c r="P215" s="30">
        <f t="shared" si="28"/>
        <v>734.2</v>
      </c>
      <c r="Q215" s="30">
        <f t="shared" si="23"/>
        <v>1858.8</v>
      </c>
      <c r="R215" s="30">
        <f t="shared" si="29"/>
        <v>11265.8</v>
      </c>
      <c r="S215" s="28" t="s">
        <v>38</v>
      </c>
      <c r="T215" s="32" t="s">
        <v>29</v>
      </c>
    </row>
    <row r="216" spans="1:20">
      <c r="A216" s="28">
        <v>203</v>
      </c>
      <c r="B216" s="26" t="s">
        <v>326</v>
      </c>
      <c r="C216" s="27" t="s">
        <v>220</v>
      </c>
      <c r="D216" s="26" t="s">
        <v>124</v>
      </c>
      <c r="E216" s="28" t="s">
        <v>27</v>
      </c>
      <c r="F216" s="33">
        <v>10000</v>
      </c>
      <c r="G216" s="56">
        <v>0</v>
      </c>
      <c r="H216" s="30">
        <v>25</v>
      </c>
      <c r="I216" s="30">
        <v>287</v>
      </c>
      <c r="J216" s="30">
        <f t="shared" si="25"/>
        <v>709.99999999999989</v>
      </c>
      <c r="K216" s="29">
        <v>130</v>
      </c>
      <c r="L216" s="31">
        <v>304</v>
      </c>
      <c r="M216" s="30">
        <f t="shared" si="26"/>
        <v>709</v>
      </c>
      <c r="N216" s="30">
        <v>0</v>
      </c>
      <c r="O216" s="30">
        <f t="shared" si="27"/>
        <v>591</v>
      </c>
      <c r="P216" s="30">
        <f t="shared" si="28"/>
        <v>616</v>
      </c>
      <c r="Q216" s="30">
        <f t="shared" si="23"/>
        <v>1549</v>
      </c>
      <c r="R216" s="30">
        <f t="shared" si="29"/>
        <v>9384</v>
      </c>
      <c r="S216" s="28" t="s">
        <v>28</v>
      </c>
      <c r="T216" s="32" t="s">
        <v>29</v>
      </c>
    </row>
    <row r="217" spans="1:20">
      <c r="A217" s="28">
        <v>204</v>
      </c>
      <c r="B217" s="26" t="s">
        <v>327</v>
      </c>
      <c r="C217" s="27" t="s">
        <v>220</v>
      </c>
      <c r="D217" s="26" t="s">
        <v>150</v>
      </c>
      <c r="E217" s="28" t="s">
        <v>27</v>
      </c>
      <c r="F217" s="33">
        <v>10000</v>
      </c>
      <c r="G217" s="56">
        <v>0</v>
      </c>
      <c r="H217" s="30">
        <v>25</v>
      </c>
      <c r="I217" s="30">
        <v>287</v>
      </c>
      <c r="J217" s="30">
        <f t="shared" si="25"/>
        <v>709.99999999999989</v>
      </c>
      <c r="K217" s="29">
        <v>130</v>
      </c>
      <c r="L217" s="31">
        <v>304</v>
      </c>
      <c r="M217" s="30">
        <f t="shared" si="26"/>
        <v>709</v>
      </c>
      <c r="N217" s="30">
        <v>0</v>
      </c>
      <c r="O217" s="30">
        <f t="shared" si="27"/>
        <v>591</v>
      </c>
      <c r="P217" s="30">
        <f t="shared" si="28"/>
        <v>616</v>
      </c>
      <c r="Q217" s="30">
        <f t="shared" si="23"/>
        <v>1549</v>
      </c>
      <c r="R217" s="30">
        <f t="shared" si="29"/>
        <v>9384</v>
      </c>
      <c r="S217" s="28" t="s">
        <v>38</v>
      </c>
      <c r="T217" s="32" t="s">
        <v>29</v>
      </c>
    </row>
    <row r="218" spans="1:20">
      <c r="A218" s="28">
        <v>205</v>
      </c>
      <c r="B218" s="26" t="s">
        <v>328</v>
      </c>
      <c r="C218" s="27" t="s">
        <v>220</v>
      </c>
      <c r="D218" s="26" t="s">
        <v>329</v>
      </c>
      <c r="E218" s="28" t="s">
        <v>27</v>
      </c>
      <c r="F218" s="33">
        <v>12000</v>
      </c>
      <c r="G218" s="56">
        <v>0</v>
      </c>
      <c r="H218" s="30">
        <v>25</v>
      </c>
      <c r="I218" s="30">
        <v>344.4</v>
      </c>
      <c r="J218" s="30">
        <f t="shared" si="25"/>
        <v>851.99999999999989</v>
      </c>
      <c r="K218" s="29">
        <v>156</v>
      </c>
      <c r="L218" s="31">
        <v>364.8</v>
      </c>
      <c r="M218" s="30">
        <f t="shared" si="26"/>
        <v>850.80000000000007</v>
      </c>
      <c r="N218" s="32">
        <v>1190.1199999999999</v>
      </c>
      <c r="O218" s="30">
        <f t="shared" si="27"/>
        <v>709.2</v>
      </c>
      <c r="P218" s="30">
        <f t="shared" si="28"/>
        <v>1924.32</v>
      </c>
      <c r="Q218" s="30">
        <f t="shared" si="23"/>
        <v>1858.8</v>
      </c>
      <c r="R218" s="30">
        <f t="shared" si="29"/>
        <v>10075.68</v>
      </c>
      <c r="S218" s="30" t="s">
        <v>28</v>
      </c>
      <c r="T218" s="32" t="s">
        <v>29</v>
      </c>
    </row>
    <row r="219" spans="1:20">
      <c r="A219" s="28">
        <v>206</v>
      </c>
      <c r="B219" s="26" t="s">
        <v>330</v>
      </c>
      <c r="C219" s="27" t="s">
        <v>220</v>
      </c>
      <c r="D219" s="26" t="s">
        <v>150</v>
      </c>
      <c r="E219" s="28" t="s">
        <v>27</v>
      </c>
      <c r="F219" s="33">
        <v>10000</v>
      </c>
      <c r="G219" s="56">
        <v>0</v>
      </c>
      <c r="H219" s="30">
        <v>25</v>
      </c>
      <c r="I219" s="30">
        <v>287</v>
      </c>
      <c r="J219" s="30">
        <f t="shared" si="25"/>
        <v>709.99999999999989</v>
      </c>
      <c r="K219" s="29">
        <v>130</v>
      </c>
      <c r="L219" s="31">
        <v>304</v>
      </c>
      <c r="M219" s="30">
        <f t="shared" si="26"/>
        <v>709</v>
      </c>
      <c r="N219" s="30">
        <v>0</v>
      </c>
      <c r="O219" s="30">
        <f t="shared" si="27"/>
        <v>591</v>
      </c>
      <c r="P219" s="30">
        <f t="shared" si="28"/>
        <v>616</v>
      </c>
      <c r="Q219" s="30">
        <f t="shared" si="23"/>
        <v>1549</v>
      </c>
      <c r="R219" s="30">
        <f t="shared" si="29"/>
        <v>9384</v>
      </c>
      <c r="S219" s="28" t="s">
        <v>38</v>
      </c>
      <c r="T219" s="32" t="s">
        <v>29</v>
      </c>
    </row>
    <row r="220" spans="1:20">
      <c r="A220" s="28">
        <v>207</v>
      </c>
      <c r="B220" s="26" t="s">
        <v>331</v>
      </c>
      <c r="C220" s="27" t="s">
        <v>220</v>
      </c>
      <c r="D220" s="26" t="s">
        <v>97</v>
      </c>
      <c r="E220" s="28" t="s">
        <v>27</v>
      </c>
      <c r="F220" s="33">
        <v>20000</v>
      </c>
      <c r="G220" s="56">
        <v>0</v>
      </c>
      <c r="H220" s="30">
        <v>25</v>
      </c>
      <c r="I220" s="30">
        <v>574</v>
      </c>
      <c r="J220" s="30">
        <f t="shared" si="25"/>
        <v>1419.9999999999998</v>
      </c>
      <c r="K220" s="29">
        <v>260</v>
      </c>
      <c r="L220" s="31">
        <v>608</v>
      </c>
      <c r="M220" s="30">
        <f t="shared" si="26"/>
        <v>1418</v>
      </c>
      <c r="N220" s="30">
        <v>0</v>
      </c>
      <c r="O220" s="30">
        <f t="shared" si="27"/>
        <v>1182</v>
      </c>
      <c r="P220" s="30">
        <f t="shared" si="28"/>
        <v>1207</v>
      </c>
      <c r="Q220" s="30">
        <f t="shared" si="23"/>
        <v>3098</v>
      </c>
      <c r="R220" s="30">
        <f t="shared" si="29"/>
        <v>18793</v>
      </c>
      <c r="S220" s="28" t="s">
        <v>28</v>
      </c>
      <c r="T220" s="32" t="s">
        <v>29</v>
      </c>
    </row>
    <row r="221" spans="1:20">
      <c r="A221" s="28">
        <v>208</v>
      </c>
      <c r="B221" s="26" t="s">
        <v>332</v>
      </c>
      <c r="C221" s="27" t="s">
        <v>220</v>
      </c>
      <c r="D221" s="26" t="s">
        <v>150</v>
      </c>
      <c r="E221" s="28" t="s">
        <v>27</v>
      </c>
      <c r="F221" s="33">
        <v>10000</v>
      </c>
      <c r="G221" s="56">
        <v>0</v>
      </c>
      <c r="H221" s="30">
        <v>25</v>
      </c>
      <c r="I221" s="30">
        <v>287</v>
      </c>
      <c r="J221" s="30">
        <f t="shared" si="25"/>
        <v>709.99999999999989</v>
      </c>
      <c r="K221" s="29">
        <v>130</v>
      </c>
      <c r="L221" s="31">
        <v>304</v>
      </c>
      <c r="M221" s="30">
        <f t="shared" si="26"/>
        <v>709</v>
      </c>
      <c r="N221" s="30">
        <v>0</v>
      </c>
      <c r="O221" s="30">
        <f t="shared" si="27"/>
        <v>591</v>
      </c>
      <c r="P221" s="30">
        <f>G223+H221+I221+L221+N221</f>
        <v>616</v>
      </c>
      <c r="Q221" s="30">
        <f t="shared" si="23"/>
        <v>1549</v>
      </c>
      <c r="R221" s="30">
        <f t="shared" si="29"/>
        <v>9384</v>
      </c>
      <c r="S221" s="28" t="s">
        <v>38</v>
      </c>
      <c r="T221" s="32" t="s">
        <v>29</v>
      </c>
    </row>
    <row r="222" spans="1:20">
      <c r="A222" s="28">
        <v>209</v>
      </c>
      <c r="B222" s="26" t="s">
        <v>333</v>
      </c>
      <c r="C222" s="27" t="s">
        <v>220</v>
      </c>
      <c r="D222" s="26" t="s">
        <v>53</v>
      </c>
      <c r="E222" s="28" t="s">
        <v>27</v>
      </c>
      <c r="F222" s="33">
        <v>40000</v>
      </c>
      <c r="G222" s="56">
        <v>442.65</v>
      </c>
      <c r="H222" s="34">
        <v>25</v>
      </c>
      <c r="I222" s="34">
        <v>1148</v>
      </c>
      <c r="J222" s="34">
        <v>2839.9999999999995</v>
      </c>
      <c r="K222" s="35">
        <v>520</v>
      </c>
      <c r="L222" s="36">
        <v>1216</v>
      </c>
      <c r="M222" s="34">
        <v>2836</v>
      </c>
      <c r="N222" s="30">
        <v>0</v>
      </c>
      <c r="O222" s="34">
        <v>2364</v>
      </c>
      <c r="P222" s="34">
        <v>2831.65</v>
      </c>
      <c r="Q222" s="30">
        <f t="shared" si="23"/>
        <v>6196</v>
      </c>
      <c r="R222" s="34">
        <v>37168.35</v>
      </c>
      <c r="S222" s="28" t="s">
        <v>38</v>
      </c>
      <c r="T222" s="32" t="s">
        <v>29</v>
      </c>
    </row>
    <row r="223" spans="1:20">
      <c r="A223" s="28">
        <v>210</v>
      </c>
      <c r="B223" s="26" t="s">
        <v>334</v>
      </c>
      <c r="C223" s="27" t="s">
        <v>220</v>
      </c>
      <c r="D223" s="26" t="s">
        <v>335</v>
      </c>
      <c r="E223" s="28" t="s">
        <v>27</v>
      </c>
      <c r="F223" s="33">
        <v>20000</v>
      </c>
      <c r="G223" s="56">
        <v>0</v>
      </c>
      <c r="H223" s="30">
        <v>25</v>
      </c>
      <c r="I223" s="30">
        <v>574</v>
      </c>
      <c r="J223" s="30">
        <f t="shared" ref="J223:J286" si="30">F223*7.1%</f>
        <v>1419.9999999999998</v>
      </c>
      <c r="K223" s="29">
        <v>260</v>
      </c>
      <c r="L223" s="31">
        <v>608</v>
      </c>
      <c r="M223" s="30">
        <f t="shared" ref="M223:M286" si="31">F223*7.09%</f>
        <v>1418</v>
      </c>
      <c r="N223" s="30">
        <v>0</v>
      </c>
      <c r="O223" s="30">
        <f t="shared" ref="O223:O286" si="32">I223+L223</f>
        <v>1182</v>
      </c>
      <c r="P223" s="30">
        <f t="shared" ref="P223:P286" si="33">G223+H223+I223+L223+N223</f>
        <v>1207</v>
      </c>
      <c r="Q223" s="30">
        <f t="shared" si="23"/>
        <v>3098</v>
      </c>
      <c r="R223" s="30">
        <f t="shared" ref="R223:R286" si="34">F223-P223</f>
        <v>18793</v>
      </c>
      <c r="S223" s="28" t="s">
        <v>28</v>
      </c>
      <c r="T223" s="32" t="s">
        <v>29</v>
      </c>
    </row>
    <row r="224" spans="1:20">
      <c r="A224" s="28">
        <v>211</v>
      </c>
      <c r="B224" s="26" t="s">
        <v>336</v>
      </c>
      <c r="C224" s="27" t="s">
        <v>220</v>
      </c>
      <c r="D224" s="26" t="s">
        <v>271</v>
      </c>
      <c r="E224" s="28" t="s">
        <v>27</v>
      </c>
      <c r="F224" s="33">
        <v>15000</v>
      </c>
      <c r="G224" s="56">
        <v>0</v>
      </c>
      <c r="H224" s="30">
        <v>25</v>
      </c>
      <c r="I224" s="30">
        <v>430.5</v>
      </c>
      <c r="J224" s="30">
        <f t="shared" si="30"/>
        <v>1065</v>
      </c>
      <c r="K224" s="29">
        <v>195</v>
      </c>
      <c r="L224" s="31">
        <v>456</v>
      </c>
      <c r="M224" s="30">
        <f t="shared" si="31"/>
        <v>1063.5</v>
      </c>
      <c r="N224" s="30">
        <v>0</v>
      </c>
      <c r="O224" s="30">
        <f t="shared" si="32"/>
        <v>886.5</v>
      </c>
      <c r="P224" s="30">
        <f t="shared" si="33"/>
        <v>911.5</v>
      </c>
      <c r="Q224" s="30">
        <f t="shared" si="23"/>
        <v>2323.5</v>
      </c>
      <c r="R224" s="30">
        <f t="shared" si="34"/>
        <v>14088.5</v>
      </c>
      <c r="S224" s="28" t="s">
        <v>38</v>
      </c>
      <c r="T224" s="32" t="s">
        <v>29</v>
      </c>
    </row>
    <row r="225" spans="1:20">
      <c r="A225" s="28">
        <v>212</v>
      </c>
      <c r="B225" s="26" t="s">
        <v>337</v>
      </c>
      <c r="C225" s="27" t="s">
        <v>220</v>
      </c>
      <c r="D225" s="26" t="s">
        <v>124</v>
      </c>
      <c r="E225" s="28" t="s">
        <v>27</v>
      </c>
      <c r="F225" s="33">
        <v>17000</v>
      </c>
      <c r="G225" s="56">
        <v>0</v>
      </c>
      <c r="H225" s="30">
        <v>25</v>
      </c>
      <c r="I225" s="30">
        <v>487.9</v>
      </c>
      <c r="J225" s="30">
        <f t="shared" si="30"/>
        <v>1207</v>
      </c>
      <c r="K225" s="29">
        <v>221</v>
      </c>
      <c r="L225" s="31">
        <v>516.79999999999995</v>
      </c>
      <c r="M225" s="30">
        <f t="shared" si="31"/>
        <v>1205.3000000000002</v>
      </c>
      <c r="N225" s="30">
        <v>0</v>
      </c>
      <c r="O225" s="30">
        <f t="shared" si="32"/>
        <v>1004.6999999999999</v>
      </c>
      <c r="P225" s="30">
        <f t="shared" si="33"/>
        <v>1029.6999999999998</v>
      </c>
      <c r="Q225" s="30">
        <f t="shared" si="23"/>
        <v>2633.3</v>
      </c>
      <c r="R225" s="30">
        <f t="shared" si="34"/>
        <v>15970.3</v>
      </c>
      <c r="S225" s="28" t="s">
        <v>38</v>
      </c>
      <c r="T225" s="32" t="s">
        <v>29</v>
      </c>
    </row>
    <row r="226" spans="1:20">
      <c r="A226" s="28">
        <v>213</v>
      </c>
      <c r="B226" s="26" t="s">
        <v>338</v>
      </c>
      <c r="C226" s="27" t="s">
        <v>220</v>
      </c>
      <c r="D226" s="26" t="s">
        <v>235</v>
      </c>
      <c r="E226" s="28" t="s">
        <v>27</v>
      </c>
      <c r="F226" s="33">
        <v>20000</v>
      </c>
      <c r="G226" s="56">
        <v>0</v>
      </c>
      <c r="H226" s="30">
        <v>25</v>
      </c>
      <c r="I226" s="30">
        <v>574</v>
      </c>
      <c r="J226" s="30">
        <f t="shared" si="30"/>
        <v>1419.9999999999998</v>
      </c>
      <c r="K226" s="29">
        <v>260</v>
      </c>
      <c r="L226" s="31">
        <v>608</v>
      </c>
      <c r="M226" s="30">
        <f t="shared" si="31"/>
        <v>1418</v>
      </c>
      <c r="N226" s="30">
        <v>0</v>
      </c>
      <c r="O226" s="30">
        <f t="shared" si="32"/>
        <v>1182</v>
      </c>
      <c r="P226" s="30">
        <f t="shared" si="33"/>
        <v>1207</v>
      </c>
      <c r="Q226" s="30">
        <f t="shared" si="23"/>
        <v>3098</v>
      </c>
      <c r="R226" s="30">
        <f t="shared" si="34"/>
        <v>18793</v>
      </c>
      <c r="S226" s="28" t="s">
        <v>28</v>
      </c>
      <c r="T226" s="32" t="s">
        <v>29</v>
      </c>
    </row>
    <row r="227" spans="1:20">
      <c r="A227" s="28">
        <v>214</v>
      </c>
      <c r="B227" s="26" t="s">
        <v>339</v>
      </c>
      <c r="C227" s="27" t="s">
        <v>220</v>
      </c>
      <c r="D227" s="26" t="s">
        <v>150</v>
      </c>
      <c r="E227" s="28" t="s">
        <v>27</v>
      </c>
      <c r="F227" s="33">
        <v>10000</v>
      </c>
      <c r="G227" s="56">
        <v>0</v>
      </c>
      <c r="H227" s="30">
        <v>25</v>
      </c>
      <c r="I227" s="30">
        <v>287</v>
      </c>
      <c r="J227" s="30">
        <f t="shared" si="30"/>
        <v>709.99999999999989</v>
      </c>
      <c r="K227" s="29">
        <v>130</v>
      </c>
      <c r="L227" s="31">
        <v>304</v>
      </c>
      <c r="M227" s="30">
        <f t="shared" si="31"/>
        <v>709</v>
      </c>
      <c r="N227" s="30">
        <v>0</v>
      </c>
      <c r="O227" s="30">
        <f t="shared" si="32"/>
        <v>591</v>
      </c>
      <c r="P227" s="30">
        <f t="shared" si="33"/>
        <v>616</v>
      </c>
      <c r="Q227" s="30">
        <f t="shared" si="23"/>
        <v>1549</v>
      </c>
      <c r="R227" s="30">
        <f t="shared" si="34"/>
        <v>9384</v>
      </c>
      <c r="S227" s="28" t="s">
        <v>38</v>
      </c>
      <c r="T227" s="32" t="s">
        <v>29</v>
      </c>
    </row>
    <row r="228" spans="1:20">
      <c r="A228" s="28">
        <v>215</v>
      </c>
      <c r="B228" s="26" t="s">
        <v>340</v>
      </c>
      <c r="C228" s="27" t="s">
        <v>220</v>
      </c>
      <c r="D228" s="26" t="s">
        <v>97</v>
      </c>
      <c r="E228" s="28" t="s">
        <v>27</v>
      </c>
      <c r="F228" s="33">
        <v>20000</v>
      </c>
      <c r="G228" s="56">
        <v>0</v>
      </c>
      <c r="H228" s="30">
        <v>25</v>
      </c>
      <c r="I228" s="30">
        <v>574</v>
      </c>
      <c r="J228" s="30">
        <f t="shared" si="30"/>
        <v>1419.9999999999998</v>
      </c>
      <c r="K228" s="29">
        <v>260</v>
      </c>
      <c r="L228" s="31">
        <v>608</v>
      </c>
      <c r="M228" s="30">
        <f t="shared" si="31"/>
        <v>1418</v>
      </c>
      <c r="N228" s="30">
        <v>0</v>
      </c>
      <c r="O228" s="30">
        <f t="shared" si="32"/>
        <v>1182</v>
      </c>
      <c r="P228" s="30">
        <f t="shared" si="33"/>
        <v>1207</v>
      </c>
      <c r="Q228" s="30">
        <f t="shared" si="23"/>
        <v>3098</v>
      </c>
      <c r="R228" s="30">
        <f t="shared" si="34"/>
        <v>18793</v>
      </c>
      <c r="S228" s="28" t="s">
        <v>28</v>
      </c>
      <c r="T228" s="32" t="s">
        <v>29</v>
      </c>
    </row>
    <row r="229" spans="1:20">
      <c r="A229" s="28">
        <v>216</v>
      </c>
      <c r="B229" s="26" t="s">
        <v>341</v>
      </c>
      <c r="C229" s="27" t="s">
        <v>220</v>
      </c>
      <c r="D229" s="26" t="s">
        <v>271</v>
      </c>
      <c r="E229" s="28" t="s">
        <v>27</v>
      </c>
      <c r="F229" s="33">
        <v>15000</v>
      </c>
      <c r="G229" s="56">
        <v>0</v>
      </c>
      <c r="H229" s="30">
        <v>25</v>
      </c>
      <c r="I229" s="30">
        <v>430.5</v>
      </c>
      <c r="J229" s="30">
        <f t="shared" si="30"/>
        <v>1065</v>
      </c>
      <c r="K229" s="29">
        <v>195</v>
      </c>
      <c r="L229" s="31">
        <v>456</v>
      </c>
      <c r="M229" s="30">
        <f t="shared" si="31"/>
        <v>1063.5</v>
      </c>
      <c r="N229" s="30">
        <v>0</v>
      </c>
      <c r="O229" s="30">
        <f t="shared" si="32"/>
        <v>886.5</v>
      </c>
      <c r="P229" s="30">
        <f t="shared" si="33"/>
        <v>911.5</v>
      </c>
      <c r="Q229" s="30">
        <f t="shared" si="23"/>
        <v>2323.5</v>
      </c>
      <c r="R229" s="30">
        <f t="shared" si="34"/>
        <v>14088.5</v>
      </c>
      <c r="S229" s="28" t="s">
        <v>38</v>
      </c>
      <c r="T229" s="32" t="s">
        <v>29</v>
      </c>
    </row>
    <row r="230" spans="1:20">
      <c r="A230" s="28">
        <v>217</v>
      </c>
      <c r="B230" s="26" t="s">
        <v>342</v>
      </c>
      <c r="C230" s="27" t="s">
        <v>220</v>
      </c>
      <c r="D230" s="26" t="s">
        <v>150</v>
      </c>
      <c r="E230" s="28" t="s">
        <v>27</v>
      </c>
      <c r="F230" s="33">
        <v>10000</v>
      </c>
      <c r="G230" s="56">
        <v>0</v>
      </c>
      <c r="H230" s="30">
        <v>25</v>
      </c>
      <c r="I230" s="30">
        <v>287</v>
      </c>
      <c r="J230" s="30">
        <f t="shared" si="30"/>
        <v>709.99999999999989</v>
      </c>
      <c r="K230" s="29">
        <v>130</v>
      </c>
      <c r="L230" s="31">
        <v>304</v>
      </c>
      <c r="M230" s="30">
        <f t="shared" si="31"/>
        <v>709</v>
      </c>
      <c r="N230" s="30">
        <v>0</v>
      </c>
      <c r="O230" s="30">
        <f t="shared" si="32"/>
        <v>591</v>
      </c>
      <c r="P230" s="30">
        <f t="shared" si="33"/>
        <v>616</v>
      </c>
      <c r="Q230" s="30">
        <f t="shared" si="23"/>
        <v>1549</v>
      </c>
      <c r="R230" s="30">
        <f t="shared" si="34"/>
        <v>9384</v>
      </c>
      <c r="S230" s="28" t="s">
        <v>38</v>
      </c>
      <c r="T230" s="32" t="s">
        <v>29</v>
      </c>
    </row>
    <row r="231" spans="1:20">
      <c r="A231" s="28">
        <v>218</v>
      </c>
      <c r="B231" s="26" t="s">
        <v>343</v>
      </c>
      <c r="C231" s="27" t="s">
        <v>220</v>
      </c>
      <c r="D231" s="26" t="s">
        <v>344</v>
      </c>
      <c r="E231" s="28" t="s">
        <v>27</v>
      </c>
      <c r="F231" s="33">
        <v>12000</v>
      </c>
      <c r="G231" s="56">
        <v>0</v>
      </c>
      <c r="H231" s="30">
        <v>25</v>
      </c>
      <c r="I231" s="30">
        <v>344.4</v>
      </c>
      <c r="J231" s="30">
        <f t="shared" si="30"/>
        <v>851.99999999999989</v>
      </c>
      <c r="K231" s="29">
        <v>156</v>
      </c>
      <c r="L231" s="31">
        <v>364.8</v>
      </c>
      <c r="M231" s="30">
        <f t="shared" si="31"/>
        <v>850.80000000000007</v>
      </c>
      <c r="N231" s="30">
        <v>0</v>
      </c>
      <c r="O231" s="30">
        <f t="shared" si="32"/>
        <v>709.2</v>
      </c>
      <c r="P231" s="30">
        <f t="shared" si="33"/>
        <v>734.2</v>
      </c>
      <c r="Q231" s="30">
        <f t="shared" si="23"/>
        <v>1858.8</v>
      </c>
      <c r="R231" s="30">
        <f t="shared" si="34"/>
        <v>11265.8</v>
      </c>
      <c r="S231" s="28" t="s">
        <v>38</v>
      </c>
      <c r="T231" s="32" t="s">
        <v>29</v>
      </c>
    </row>
    <row r="232" spans="1:20">
      <c r="A232" s="28">
        <v>219</v>
      </c>
      <c r="B232" s="26" t="s">
        <v>345</v>
      </c>
      <c r="C232" s="27" t="s">
        <v>220</v>
      </c>
      <c r="D232" s="26" t="s">
        <v>291</v>
      </c>
      <c r="E232" s="28" t="s">
        <v>27</v>
      </c>
      <c r="F232" s="33">
        <v>10000</v>
      </c>
      <c r="G232" s="56">
        <v>0</v>
      </c>
      <c r="H232" s="30">
        <v>25</v>
      </c>
      <c r="I232" s="30">
        <v>287</v>
      </c>
      <c r="J232" s="30">
        <f t="shared" si="30"/>
        <v>709.99999999999989</v>
      </c>
      <c r="K232" s="29">
        <v>130</v>
      </c>
      <c r="L232" s="31">
        <v>304</v>
      </c>
      <c r="M232" s="30">
        <f t="shared" si="31"/>
        <v>709</v>
      </c>
      <c r="N232" s="32">
        <v>1190.1199999999999</v>
      </c>
      <c r="O232" s="30">
        <f t="shared" si="32"/>
        <v>591</v>
      </c>
      <c r="P232" s="30">
        <f t="shared" si="33"/>
        <v>1806.12</v>
      </c>
      <c r="Q232" s="30">
        <f t="shared" si="23"/>
        <v>1549</v>
      </c>
      <c r="R232" s="30">
        <f t="shared" si="34"/>
        <v>8193.880000000001</v>
      </c>
      <c r="S232" s="28" t="s">
        <v>28</v>
      </c>
      <c r="T232" s="32" t="s">
        <v>29</v>
      </c>
    </row>
    <row r="233" spans="1:20">
      <c r="A233" s="28">
        <v>220</v>
      </c>
      <c r="B233" s="26" t="s">
        <v>346</v>
      </c>
      <c r="C233" s="27" t="s">
        <v>220</v>
      </c>
      <c r="D233" s="26" t="s">
        <v>347</v>
      </c>
      <c r="E233" s="28" t="s">
        <v>27</v>
      </c>
      <c r="F233" s="33">
        <v>15000</v>
      </c>
      <c r="G233" s="56">
        <v>0</v>
      </c>
      <c r="H233" s="30">
        <v>25</v>
      </c>
      <c r="I233" s="30">
        <v>430.5</v>
      </c>
      <c r="J233" s="30">
        <f t="shared" si="30"/>
        <v>1065</v>
      </c>
      <c r="K233" s="29">
        <v>195</v>
      </c>
      <c r="L233" s="31">
        <v>456</v>
      </c>
      <c r="M233" s="30">
        <f t="shared" si="31"/>
        <v>1063.5</v>
      </c>
      <c r="N233" s="30">
        <v>0</v>
      </c>
      <c r="O233" s="30">
        <f t="shared" si="32"/>
        <v>886.5</v>
      </c>
      <c r="P233" s="30">
        <f t="shared" si="33"/>
        <v>911.5</v>
      </c>
      <c r="Q233" s="30">
        <f t="shared" si="23"/>
        <v>2323.5</v>
      </c>
      <c r="R233" s="30">
        <f t="shared" si="34"/>
        <v>14088.5</v>
      </c>
      <c r="S233" s="28" t="s">
        <v>38</v>
      </c>
      <c r="T233" s="32" t="s">
        <v>29</v>
      </c>
    </row>
    <row r="234" spans="1:20">
      <c r="A234" s="28">
        <v>221</v>
      </c>
      <c r="B234" s="26" t="s">
        <v>348</v>
      </c>
      <c r="C234" s="27" t="s">
        <v>220</v>
      </c>
      <c r="D234" s="26" t="s">
        <v>280</v>
      </c>
      <c r="E234" s="28" t="s">
        <v>27</v>
      </c>
      <c r="F234" s="33">
        <v>15000</v>
      </c>
      <c r="G234" s="56">
        <v>0</v>
      </c>
      <c r="H234" s="30">
        <v>25</v>
      </c>
      <c r="I234" s="30">
        <v>430.5</v>
      </c>
      <c r="J234" s="30">
        <f t="shared" si="30"/>
        <v>1065</v>
      </c>
      <c r="K234" s="29">
        <v>195</v>
      </c>
      <c r="L234" s="31">
        <v>456</v>
      </c>
      <c r="M234" s="30">
        <f t="shared" si="31"/>
        <v>1063.5</v>
      </c>
      <c r="N234" s="30">
        <v>0</v>
      </c>
      <c r="O234" s="30">
        <f t="shared" si="32"/>
        <v>886.5</v>
      </c>
      <c r="P234" s="30">
        <f t="shared" si="33"/>
        <v>911.5</v>
      </c>
      <c r="Q234" s="30">
        <f t="shared" si="23"/>
        <v>2323.5</v>
      </c>
      <c r="R234" s="30">
        <f t="shared" si="34"/>
        <v>14088.5</v>
      </c>
      <c r="S234" s="28" t="s">
        <v>28</v>
      </c>
      <c r="T234" s="32" t="s">
        <v>29</v>
      </c>
    </row>
    <row r="235" spans="1:20">
      <c r="A235" s="28">
        <v>222</v>
      </c>
      <c r="B235" s="26" t="s">
        <v>349</v>
      </c>
      <c r="C235" s="27" t="s">
        <v>220</v>
      </c>
      <c r="D235" s="26" t="s">
        <v>97</v>
      </c>
      <c r="E235" s="28" t="s">
        <v>27</v>
      </c>
      <c r="F235" s="33">
        <v>12000</v>
      </c>
      <c r="G235" s="56">
        <v>0</v>
      </c>
      <c r="H235" s="30">
        <v>25</v>
      </c>
      <c r="I235" s="30">
        <v>344.4</v>
      </c>
      <c r="J235" s="30">
        <f t="shared" si="30"/>
        <v>851.99999999999989</v>
      </c>
      <c r="K235" s="29">
        <v>156</v>
      </c>
      <c r="L235" s="31">
        <v>364.8</v>
      </c>
      <c r="M235" s="30">
        <f t="shared" si="31"/>
        <v>850.80000000000007</v>
      </c>
      <c r="N235" s="30">
        <v>0</v>
      </c>
      <c r="O235" s="30">
        <f t="shared" si="32"/>
        <v>709.2</v>
      </c>
      <c r="P235" s="30">
        <f t="shared" si="33"/>
        <v>734.2</v>
      </c>
      <c r="Q235" s="30">
        <f t="shared" si="23"/>
        <v>1858.8</v>
      </c>
      <c r="R235" s="30">
        <f t="shared" si="34"/>
        <v>11265.8</v>
      </c>
      <c r="S235" s="28" t="s">
        <v>38</v>
      </c>
      <c r="T235" s="32" t="s">
        <v>29</v>
      </c>
    </row>
    <row r="236" spans="1:20">
      <c r="A236" s="28">
        <v>223</v>
      </c>
      <c r="B236" s="26" t="s">
        <v>350</v>
      </c>
      <c r="C236" s="27" t="s">
        <v>220</v>
      </c>
      <c r="D236" s="26" t="s">
        <v>321</v>
      </c>
      <c r="E236" s="28" t="s">
        <v>27</v>
      </c>
      <c r="F236" s="33">
        <v>18000</v>
      </c>
      <c r="G236" s="56">
        <v>0</v>
      </c>
      <c r="H236" s="30">
        <v>25</v>
      </c>
      <c r="I236" s="30">
        <f>F236*2.87%</f>
        <v>516.6</v>
      </c>
      <c r="J236" s="30">
        <f t="shared" si="30"/>
        <v>1277.9999999999998</v>
      </c>
      <c r="K236" s="29">
        <f>F236*1.3%</f>
        <v>234.00000000000003</v>
      </c>
      <c r="L236" s="31">
        <f>F236*3.04%</f>
        <v>547.20000000000005</v>
      </c>
      <c r="M236" s="30">
        <f t="shared" si="31"/>
        <v>1276.2</v>
      </c>
      <c r="N236" s="30">
        <v>0</v>
      </c>
      <c r="O236" s="30">
        <f t="shared" si="32"/>
        <v>1063.8000000000002</v>
      </c>
      <c r="P236" s="30">
        <f t="shared" si="33"/>
        <v>1088.8000000000002</v>
      </c>
      <c r="Q236" s="30">
        <f t="shared" si="23"/>
        <v>2788.2</v>
      </c>
      <c r="R236" s="30">
        <f t="shared" si="34"/>
        <v>16911.2</v>
      </c>
      <c r="S236" s="28" t="s">
        <v>28</v>
      </c>
      <c r="T236" s="32" t="s">
        <v>29</v>
      </c>
    </row>
    <row r="237" spans="1:20">
      <c r="A237" s="28">
        <v>224</v>
      </c>
      <c r="B237" s="26" t="s">
        <v>351</v>
      </c>
      <c r="C237" s="27" t="s">
        <v>220</v>
      </c>
      <c r="D237" s="26" t="s">
        <v>321</v>
      </c>
      <c r="E237" s="28" t="s">
        <v>27</v>
      </c>
      <c r="F237" s="33">
        <v>12000</v>
      </c>
      <c r="G237" s="56">
        <v>0</v>
      </c>
      <c r="H237" s="30">
        <v>25</v>
      </c>
      <c r="I237" s="30">
        <v>344.4</v>
      </c>
      <c r="J237" s="30">
        <f t="shared" si="30"/>
        <v>851.99999999999989</v>
      </c>
      <c r="K237" s="29">
        <v>156</v>
      </c>
      <c r="L237" s="31">
        <v>364.8</v>
      </c>
      <c r="M237" s="30">
        <f t="shared" si="31"/>
        <v>850.80000000000007</v>
      </c>
      <c r="N237" s="30">
        <v>0</v>
      </c>
      <c r="O237" s="30">
        <f t="shared" si="32"/>
        <v>709.2</v>
      </c>
      <c r="P237" s="30">
        <f t="shared" si="33"/>
        <v>734.2</v>
      </c>
      <c r="Q237" s="30">
        <f t="shared" si="23"/>
        <v>1858.8</v>
      </c>
      <c r="R237" s="30">
        <f t="shared" si="34"/>
        <v>11265.8</v>
      </c>
      <c r="S237" s="28" t="s">
        <v>28</v>
      </c>
      <c r="T237" s="32" t="s">
        <v>29</v>
      </c>
    </row>
    <row r="238" spans="1:20">
      <c r="A238" s="28">
        <v>225</v>
      </c>
      <c r="B238" s="26" t="s">
        <v>352</v>
      </c>
      <c r="C238" s="27" t="s">
        <v>220</v>
      </c>
      <c r="D238" s="26" t="s">
        <v>124</v>
      </c>
      <c r="E238" s="28" t="s">
        <v>27</v>
      </c>
      <c r="F238" s="33">
        <v>11550</v>
      </c>
      <c r="G238" s="56">
        <v>0</v>
      </c>
      <c r="H238" s="30">
        <v>25</v>
      </c>
      <c r="I238" s="30">
        <v>331.48500000000001</v>
      </c>
      <c r="J238" s="30">
        <f t="shared" si="30"/>
        <v>820.05</v>
      </c>
      <c r="K238" s="29">
        <v>150.15</v>
      </c>
      <c r="L238" s="31">
        <v>351.12</v>
      </c>
      <c r="M238" s="30">
        <f t="shared" si="31"/>
        <v>818.8950000000001</v>
      </c>
      <c r="N238" s="30">
        <v>0</v>
      </c>
      <c r="O238" s="30">
        <f t="shared" si="32"/>
        <v>682.60500000000002</v>
      </c>
      <c r="P238" s="30">
        <f t="shared" si="33"/>
        <v>707.60500000000002</v>
      </c>
      <c r="Q238" s="30">
        <f t="shared" si="23"/>
        <v>1789.095</v>
      </c>
      <c r="R238" s="30">
        <f t="shared" si="34"/>
        <v>10842.395</v>
      </c>
      <c r="S238" s="30" t="s">
        <v>38</v>
      </c>
      <c r="T238" s="32" t="s">
        <v>29</v>
      </c>
    </row>
    <row r="239" spans="1:20">
      <c r="A239" s="28">
        <v>226</v>
      </c>
      <c r="B239" s="26" t="s">
        <v>353</v>
      </c>
      <c r="C239" s="27" t="s">
        <v>220</v>
      </c>
      <c r="D239" s="26" t="s">
        <v>124</v>
      </c>
      <c r="E239" s="28" t="s">
        <v>27</v>
      </c>
      <c r="F239" s="33">
        <v>12000</v>
      </c>
      <c r="G239" s="56">
        <v>0</v>
      </c>
      <c r="H239" s="30">
        <v>25</v>
      </c>
      <c r="I239" s="30">
        <v>344.4</v>
      </c>
      <c r="J239" s="30">
        <f t="shared" si="30"/>
        <v>851.99999999999989</v>
      </c>
      <c r="K239" s="29">
        <v>156</v>
      </c>
      <c r="L239" s="31">
        <v>364.8</v>
      </c>
      <c r="M239" s="30">
        <f t="shared" si="31"/>
        <v>850.80000000000007</v>
      </c>
      <c r="N239" s="30">
        <v>0</v>
      </c>
      <c r="O239" s="30">
        <f t="shared" si="32"/>
        <v>709.2</v>
      </c>
      <c r="P239" s="30">
        <f t="shared" si="33"/>
        <v>734.2</v>
      </c>
      <c r="Q239" s="30">
        <f t="shared" si="23"/>
        <v>1858.8</v>
      </c>
      <c r="R239" s="30">
        <f t="shared" si="34"/>
        <v>11265.8</v>
      </c>
      <c r="S239" s="28" t="s">
        <v>38</v>
      </c>
      <c r="T239" s="32" t="s">
        <v>29</v>
      </c>
    </row>
    <row r="240" spans="1:20" s="40" customFormat="1" ht="15.75">
      <c r="A240" s="28">
        <v>227</v>
      </c>
      <c r="B240" s="38" t="s">
        <v>354</v>
      </c>
      <c r="C240" s="27" t="s">
        <v>355</v>
      </c>
      <c r="D240" s="39" t="s">
        <v>356</v>
      </c>
      <c r="E240" s="28" t="s">
        <v>177</v>
      </c>
      <c r="F240" s="64">
        <v>35000</v>
      </c>
      <c r="G240" s="56">
        <v>0</v>
      </c>
      <c r="H240" s="30">
        <v>25</v>
      </c>
      <c r="I240" s="34">
        <v>1004.5</v>
      </c>
      <c r="J240" s="34">
        <f t="shared" si="30"/>
        <v>2485</v>
      </c>
      <c r="K240" s="35">
        <v>455</v>
      </c>
      <c r="L240" s="36">
        <v>1064</v>
      </c>
      <c r="M240" s="34">
        <f t="shared" si="31"/>
        <v>2481.5</v>
      </c>
      <c r="N240" s="30">
        <v>0</v>
      </c>
      <c r="O240" s="34">
        <f t="shared" si="32"/>
        <v>2068.5</v>
      </c>
      <c r="P240" s="34">
        <f t="shared" si="33"/>
        <v>2093.5</v>
      </c>
      <c r="Q240" s="30">
        <f t="shared" si="23"/>
        <v>5421.5</v>
      </c>
      <c r="R240" s="34">
        <f t="shared" si="34"/>
        <v>32906.5</v>
      </c>
      <c r="S240" s="28" t="s">
        <v>28</v>
      </c>
      <c r="T240" s="32" t="s">
        <v>29</v>
      </c>
    </row>
    <row r="241" spans="1:20">
      <c r="A241" s="28">
        <v>228</v>
      </c>
      <c r="B241" s="26" t="s">
        <v>357</v>
      </c>
      <c r="C241" s="27" t="s">
        <v>355</v>
      </c>
      <c r="D241" s="26" t="s">
        <v>358</v>
      </c>
      <c r="E241" s="28" t="s">
        <v>27</v>
      </c>
      <c r="F241" s="33">
        <v>15000</v>
      </c>
      <c r="G241" s="56">
        <v>0</v>
      </c>
      <c r="H241" s="30">
        <v>25</v>
      </c>
      <c r="I241" s="30">
        <v>430.5</v>
      </c>
      <c r="J241" s="30">
        <f t="shared" si="30"/>
        <v>1065</v>
      </c>
      <c r="K241" s="29">
        <v>195</v>
      </c>
      <c r="L241" s="31">
        <v>456</v>
      </c>
      <c r="M241" s="30">
        <f t="shared" si="31"/>
        <v>1063.5</v>
      </c>
      <c r="N241" s="30">
        <v>0</v>
      </c>
      <c r="O241" s="30">
        <f t="shared" si="32"/>
        <v>886.5</v>
      </c>
      <c r="P241" s="30">
        <f t="shared" si="33"/>
        <v>911.5</v>
      </c>
      <c r="Q241" s="30">
        <f t="shared" si="23"/>
        <v>2323.5</v>
      </c>
      <c r="R241" s="30">
        <f t="shared" si="34"/>
        <v>14088.5</v>
      </c>
      <c r="S241" s="28" t="s">
        <v>28</v>
      </c>
      <c r="T241" s="32" t="s">
        <v>29</v>
      </c>
    </row>
    <row r="242" spans="1:20">
      <c r="A242" s="28">
        <v>229</v>
      </c>
      <c r="B242" s="26" t="s">
        <v>359</v>
      </c>
      <c r="C242" s="27" t="s">
        <v>355</v>
      </c>
      <c r="D242" s="26" t="s">
        <v>358</v>
      </c>
      <c r="E242" s="28" t="s">
        <v>27</v>
      </c>
      <c r="F242" s="33">
        <v>20000</v>
      </c>
      <c r="G242" s="56">
        <v>0</v>
      </c>
      <c r="H242" s="30">
        <v>25</v>
      </c>
      <c r="I242" s="30">
        <v>574</v>
      </c>
      <c r="J242" s="30">
        <f t="shared" si="30"/>
        <v>1419.9999999999998</v>
      </c>
      <c r="K242" s="29">
        <v>260</v>
      </c>
      <c r="L242" s="31">
        <v>608</v>
      </c>
      <c r="M242" s="30">
        <f t="shared" si="31"/>
        <v>1418</v>
      </c>
      <c r="N242" s="30">
        <v>0</v>
      </c>
      <c r="O242" s="30">
        <f t="shared" si="32"/>
        <v>1182</v>
      </c>
      <c r="P242" s="30">
        <f t="shared" si="33"/>
        <v>1207</v>
      </c>
      <c r="Q242" s="30">
        <f t="shared" si="23"/>
        <v>3098</v>
      </c>
      <c r="R242" s="30">
        <f t="shared" si="34"/>
        <v>18793</v>
      </c>
      <c r="S242" s="28" t="s">
        <v>28</v>
      </c>
      <c r="T242" s="32" t="s">
        <v>29</v>
      </c>
    </row>
    <row r="243" spans="1:20">
      <c r="A243" s="28">
        <v>230</v>
      </c>
      <c r="B243" s="26" t="s">
        <v>360</v>
      </c>
      <c r="C243" s="27" t="s">
        <v>355</v>
      </c>
      <c r="D243" s="26" t="s">
        <v>358</v>
      </c>
      <c r="E243" s="28" t="s">
        <v>27</v>
      </c>
      <c r="F243" s="33">
        <v>20000</v>
      </c>
      <c r="G243" s="56">
        <v>0</v>
      </c>
      <c r="H243" s="30">
        <v>25</v>
      </c>
      <c r="I243" s="30">
        <v>574</v>
      </c>
      <c r="J243" s="30">
        <f t="shared" si="30"/>
        <v>1419.9999999999998</v>
      </c>
      <c r="K243" s="29">
        <v>260</v>
      </c>
      <c r="L243" s="31">
        <v>608</v>
      </c>
      <c r="M243" s="30">
        <f t="shared" si="31"/>
        <v>1418</v>
      </c>
      <c r="N243" s="30">
        <v>0</v>
      </c>
      <c r="O243" s="30">
        <f t="shared" si="32"/>
        <v>1182</v>
      </c>
      <c r="P243" s="30">
        <f t="shared" si="33"/>
        <v>1207</v>
      </c>
      <c r="Q243" s="30">
        <f t="shared" si="23"/>
        <v>3098</v>
      </c>
      <c r="R243" s="30">
        <f t="shared" si="34"/>
        <v>18793</v>
      </c>
      <c r="S243" s="28" t="s">
        <v>28</v>
      </c>
      <c r="T243" s="32" t="s">
        <v>29</v>
      </c>
    </row>
    <row r="244" spans="1:20">
      <c r="A244" s="28">
        <v>231</v>
      </c>
      <c r="B244" s="26" t="s">
        <v>361</v>
      </c>
      <c r="C244" s="27" t="s">
        <v>355</v>
      </c>
      <c r="D244" s="26" t="s">
        <v>362</v>
      </c>
      <c r="E244" s="28" t="s">
        <v>27</v>
      </c>
      <c r="F244" s="33">
        <v>18000</v>
      </c>
      <c r="G244" s="56">
        <v>0</v>
      </c>
      <c r="H244" s="30">
        <v>25</v>
      </c>
      <c r="I244" s="30">
        <f>F244*2.87%</f>
        <v>516.6</v>
      </c>
      <c r="J244" s="30">
        <f t="shared" si="30"/>
        <v>1277.9999999999998</v>
      </c>
      <c r="K244" s="29">
        <f>F244*1.3%</f>
        <v>234.00000000000003</v>
      </c>
      <c r="L244" s="31">
        <f>F244*3.04%</f>
        <v>547.20000000000005</v>
      </c>
      <c r="M244" s="30">
        <f t="shared" si="31"/>
        <v>1276.2</v>
      </c>
      <c r="N244" s="30">
        <v>0</v>
      </c>
      <c r="O244" s="30">
        <f t="shared" si="32"/>
        <v>1063.8000000000002</v>
      </c>
      <c r="P244" s="30">
        <f t="shared" si="33"/>
        <v>1088.8000000000002</v>
      </c>
      <c r="Q244" s="30">
        <f t="shared" si="23"/>
        <v>2788.2</v>
      </c>
      <c r="R244" s="30">
        <f t="shared" si="34"/>
        <v>16911.2</v>
      </c>
      <c r="S244" s="28" t="s">
        <v>28</v>
      </c>
      <c r="T244" s="32" t="s">
        <v>29</v>
      </c>
    </row>
    <row r="245" spans="1:20">
      <c r="A245" s="28">
        <v>232</v>
      </c>
      <c r="B245" s="26" t="s">
        <v>363</v>
      </c>
      <c r="C245" s="27" t="s">
        <v>355</v>
      </c>
      <c r="D245" s="26" t="s">
        <v>358</v>
      </c>
      <c r="E245" s="28" t="s">
        <v>27</v>
      </c>
      <c r="F245" s="33">
        <v>20000</v>
      </c>
      <c r="G245" s="56">
        <v>0</v>
      </c>
      <c r="H245" s="30">
        <v>25</v>
      </c>
      <c r="I245" s="30">
        <v>574</v>
      </c>
      <c r="J245" s="30">
        <f t="shared" si="30"/>
        <v>1419.9999999999998</v>
      </c>
      <c r="K245" s="29">
        <v>260</v>
      </c>
      <c r="L245" s="31">
        <v>608</v>
      </c>
      <c r="M245" s="30">
        <f t="shared" si="31"/>
        <v>1418</v>
      </c>
      <c r="N245" s="30">
        <v>0</v>
      </c>
      <c r="O245" s="30">
        <f t="shared" si="32"/>
        <v>1182</v>
      </c>
      <c r="P245" s="30">
        <f t="shared" si="33"/>
        <v>1207</v>
      </c>
      <c r="Q245" s="30">
        <f t="shared" si="23"/>
        <v>3098</v>
      </c>
      <c r="R245" s="30">
        <f t="shared" si="34"/>
        <v>18793</v>
      </c>
      <c r="S245" s="28" t="s">
        <v>28</v>
      </c>
      <c r="T245" s="32" t="s">
        <v>29</v>
      </c>
    </row>
    <row r="246" spans="1:20">
      <c r="A246" s="28">
        <v>233</v>
      </c>
      <c r="B246" s="26" t="s">
        <v>364</v>
      </c>
      <c r="C246" s="27" t="s">
        <v>355</v>
      </c>
      <c r="D246" s="26" t="s">
        <v>365</v>
      </c>
      <c r="E246" s="28" t="s">
        <v>27</v>
      </c>
      <c r="F246" s="33">
        <v>20000</v>
      </c>
      <c r="G246" s="56">
        <v>0</v>
      </c>
      <c r="H246" s="30">
        <v>25</v>
      </c>
      <c r="I246" s="30">
        <v>574</v>
      </c>
      <c r="J246" s="30">
        <f t="shared" si="30"/>
        <v>1419.9999999999998</v>
      </c>
      <c r="K246" s="29">
        <v>260</v>
      </c>
      <c r="L246" s="31">
        <v>608</v>
      </c>
      <c r="M246" s="30">
        <f t="shared" si="31"/>
        <v>1418</v>
      </c>
      <c r="N246" s="30">
        <v>0</v>
      </c>
      <c r="O246" s="30">
        <f t="shared" si="32"/>
        <v>1182</v>
      </c>
      <c r="P246" s="30">
        <f t="shared" si="33"/>
        <v>1207</v>
      </c>
      <c r="Q246" s="30">
        <f t="shared" si="23"/>
        <v>3098</v>
      </c>
      <c r="R246" s="30">
        <f t="shared" si="34"/>
        <v>18793</v>
      </c>
      <c r="S246" s="28" t="s">
        <v>28</v>
      </c>
      <c r="T246" s="32" t="s">
        <v>29</v>
      </c>
    </row>
    <row r="247" spans="1:20">
      <c r="A247" s="28">
        <v>234</v>
      </c>
      <c r="B247" s="26" t="s">
        <v>366</v>
      </c>
      <c r="C247" s="27" t="s">
        <v>355</v>
      </c>
      <c r="D247" s="26" t="s">
        <v>358</v>
      </c>
      <c r="E247" s="28" t="s">
        <v>27</v>
      </c>
      <c r="F247" s="33">
        <v>20000</v>
      </c>
      <c r="G247" s="56">
        <v>0</v>
      </c>
      <c r="H247" s="30">
        <v>25</v>
      </c>
      <c r="I247" s="30">
        <v>574</v>
      </c>
      <c r="J247" s="30">
        <f t="shared" si="30"/>
        <v>1419.9999999999998</v>
      </c>
      <c r="K247" s="29">
        <v>260</v>
      </c>
      <c r="L247" s="31">
        <v>608</v>
      </c>
      <c r="M247" s="30">
        <f t="shared" si="31"/>
        <v>1418</v>
      </c>
      <c r="N247" s="30">
        <v>0</v>
      </c>
      <c r="O247" s="30">
        <f t="shared" si="32"/>
        <v>1182</v>
      </c>
      <c r="P247" s="30">
        <f t="shared" si="33"/>
        <v>1207</v>
      </c>
      <c r="Q247" s="30">
        <f t="shared" si="23"/>
        <v>3098</v>
      </c>
      <c r="R247" s="30">
        <f t="shared" si="34"/>
        <v>18793</v>
      </c>
      <c r="S247" s="28" t="s">
        <v>28</v>
      </c>
      <c r="T247" s="32" t="s">
        <v>29</v>
      </c>
    </row>
    <row r="248" spans="1:20">
      <c r="A248" s="28">
        <v>235</v>
      </c>
      <c r="B248" s="26" t="s">
        <v>367</v>
      </c>
      <c r="C248" s="27" t="s">
        <v>355</v>
      </c>
      <c r="D248" s="26" t="s">
        <v>358</v>
      </c>
      <c r="E248" s="28" t="s">
        <v>27</v>
      </c>
      <c r="F248" s="33">
        <v>30000</v>
      </c>
      <c r="G248" s="56">
        <v>0</v>
      </c>
      <c r="H248" s="30">
        <v>25</v>
      </c>
      <c r="I248" s="34">
        <v>861</v>
      </c>
      <c r="J248" s="34">
        <f t="shared" si="30"/>
        <v>2130</v>
      </c>
      <c r="K248" s="35">
        <v>390</v>
      </c>
      <c r="L248" s="36">
        <v>912</v>
      </c>
      <c r="M248" s="34">
        <f t="shared" si="31"/>
        <v>2127</v>
      </c>
      <c r="N248" s="30">
        <v>0</v>
      </c>
      <c r="O248" s="34">
        <f t="shared" si="32"/>
        <v>1773</v>
      </c>
      <c r="P248" s="34">
        <f t="shared" si="33"/>
        <v>1798</v>
      </c>
      <c r="Q248" s="30">
        <f t="shared" si="23"/>
        <v>4647</v>
      </c>
      <c r="R248" s="34">
        <f t="shared" si="34"/>
        <v>28202</v>
      </c>
      <c r="S248" s="28" t="s">
        <v>28</v>
      </c>
      <c r="T248" s="32" t="s">
        <v>29</v>
      </c>
    </row>
    <row r="249" spans="1:20">
      <c r="A249" s="28">
        <v>236</v>
      </c>
      <c r="B249" s="26" t="s">
        <v>368</v>
      </c>
      <c r="C249" s="27" t="s">
        <v>355</v>
      </c>
      <c r="D249" s="26" t="s">
        <v>358</v>
      </c>
      <c r="E249" s="28" t="s">
        <v>27</v>
      </c>
      <c r="F249" s="33">
        <v>20000</v>
      </c>
      <c r="G249" s="56">
        <v>0</v>
      </c>
      <c r="H249" s="30">
        <v>25</v>
      </c>
      <c r="I249" s="30">
        <v>574</v>
      </c>
      <c r="J249" s="30">
        <f t="shared" si="30"/>
        <v>1419.9999999999998</v>
      </c>
      <c r="K249" s="29">
        <v>260</v>
      </c>
      <c r="L249" s="31">
        <v>608</v>
      </c>
      <c r="M249" s="30">
        <f t="shared" si="31"/>
        <v>1418</v>
      </c>
      <c r="N249" s="30">
        <v>0</v>
      </c>
      <c r="O249" s="30">
        <f t="shared" si="32"/>
        <v>1182</v>
      </c>
      <c r="P249" s="30">
        <f t="shared" si="33"/>
        <v>1207</v>
      </c>
      <c r="Q249" s="30">
        <f t="shared" si="23"/>
        <v>3098</v>
      </c>
      <c r="R249" s="30">
        <f t="shared" si="34"/>
        <v>18793</v>
      </c>
      <c r="S249" s="28" t="s">
        <v>28</v>
      </c>
      <c r="T249" s="32" t="s">
        <v>29</v>
      </c>
    </row>
    <row r="250" spans="1:20">
      <c r="A250" s="28">
        <v>237</v>
      </c>
      <c r="B250" s="26" t="s">
        <v>369</v>
      </c>
      <c r="C250" s="27" t="s">
        <v>355</v>
      </c>
      <c r="D250" s="26" t="s">
        <v>362</v>
      </c>
      <c r="E250" s="28" t="s">
        <v>27</v>
      </c>
      <c r="F250" s="33">
        <v>14300</v>
      </c>
      <c r="G250" s="56">
        <v>0</v>
      </c>
      <c r="H250" s="30">
        <v>25</v>
      </c>
      <c r="I250" s="30">
        <v>410.41</v>
      </c>
      <c r="J250" s="30">
        <f t="shared" si="30"/>
        <v>1015.3</v>
      </c>
      <c r="K250" s="29">
        <v>185.9</v>
      </c>
      <c r="L250" s="31">
        <v>434.72</v>
      </c>
      <c r="M250" s="30">
        <f t="shared" si="31"/>
        <v>1013.8700000000001</v>
      </c>
      <c r="N250" s="30">
        <v>0</v>
      </c>
      <c r="O250" s="30">
        <f t="shared" si="32"/>
        <v>845.13000000000011</v>
      </c>
      <c r="P250" s="30">
        <f t="shared" si="33"/>
        <v>870.13000000000011</v>
      </c>
      <c r="Q250" s="30">
        <f t="shared" si="23"/>
        <v>2215.0700000000002</v>
      </c>
      <c r="R250" s="30">
        <f t="shared" si="34"/>
        <v>13429.869999999999</v>
      </c>
      <c r="S250" s="28" t="s">
        <v>28</v>
      </c>
      <c r="T250" s="32" t="s">
        <v>29</v>
      </c>
    </row>
    <row r="251" spans="1:20">
      <c r="A251" s="28">
        <v>238</v>
      </c>
      <c r="B251" s="26" t="s">
        <v>370</v>
      </c>
      <c r="C251" s="27" t="s">
        <v>355</v>
      </c>
      <c r="D251" s="26" t="s">
        <v>358</v>
      </c>
      <c r="E251" s="28" t="s">
        <v>27</v>
      </c>
      <c r="F251" s="33">
        <v>20000</v>
      </c>
      <c r="G251" s="56">
        <v>0</v>
      </c>
      <c r="H251" s="30">
        <v>25</v>
      </c>
      <c r="I251" s="30">
        <v>574</v>
      </c>
      <c r="J251" s="30">
        <f t="shared" si="30"/>
        <v>1419.9999999999998</v>
      </c>
      <c r="K251" s="29">
        <v>260</v>
      </c>
      <c r="L251" s="31">
        <v>608</v>
      </c>
      <c r="M251" s="30">
        <f t="shared" si="31"/>
        <v>1418</v>
      </c>
      <c r="N251" s="30">
        <v>0</v>
      </c>
      <c r="O251" s="30">
        <f t="shared" si="32"/>
        <v>1182</v>
      </c>
      <c r="P251" s="30">
        <f t="shared" si="33"/>
        <v>1207</v>
      </c>
      <c r="Q251" s="30">
        <f t="shared" si="23"/>
        <v>3098</v>
      </c>
      <c r="R251" s="30">
        <f t="shared" si="34"/>
        <v>18793</v>
      </c>
      <c r="S251" s="28" t="s">
        <v>28</v>
      </c>
      <c r="T251" s="32" t="s">
        <v>29</v>
      </c>
    </row>
    <row r="252" spans="1:20">
      <c r="A252" s="28">
        <v>239</v>
      </c>
      <c r="B252" s="26" t="s">
        <v>371</v>
      </c>
      <c r="C252" s="27" t="s">
        <v>355</v>
      </c>
      <c r="D252" s="26" t="s">
        <v>358</v>
      </c>
      <c r="E252" s="28" t="s">
        <v>27</v>
      </c>
      <c r="F252" s="33">
        <v>20000</v>
      </c>
      <c r="G252" s="56">
        <v>0</v>
      </c>
      <c r="H252" s="30">
        <v>25</v>
      </c>
      <c r="I252" s="30">
        <v>574</v>
      </c>
      <c r="J252" s="30">
        <f t="shared" si="30"/>
        <v>1419.9999999999998</v>
      </c>
      <c r="K252" s="29">
        <v>260</v>
      </c>
      <c r="L252" s="31">
        <v>608</v>
      </c>
      <c r="M252" s="30">
        <f t="shared" si="31"/>
        <v>1418</v>
      </c>
      <c r="N252" s="30">
        <v>0</v>
      </c>
      <c r="O252" s="30">
        <f t="shared" si="32"/>
        <v>1182</v>
      </c>
      <c r="P252" s="30">
        <f t="shared" si="33"/>
        <v>1207</v>
      </c>
      <c r="Q252" s="30">
        <f t="shared" si="23"/>
        <v>3098</v>
      </c>
      <c r="R252" s="30">
        <f t="shared" si="34"/>
        <v>18793</v>
      </c>
      <c r="S252" s="28" t="s">
        <v>28</v>
      </c>
      <c r="T252" s="32" t="s">
        <v>29</v>
      </c>
    </row>
    <row r="253" spans="1:20">
      <c r="A253" s="28">
        <v>240</v>
      </c>
      <c r="B253" s="26" t="s">
        <v>372</v>
      </c>
      <c r="C253" s="27" t="s">
        <v>355</v>
      </c>
      <c r="D253" s="26" t="s">
        <v>358</v>
      </c>
      <c r="E253" s="28" t="s">
        <v>27</v>
      </c>
      <c r="F253" s="33">
        <v>31500</v>
      </c>
      <c r="G253" s="56">
        <v>0</v>
      </c>
      <c r="H253" s="34">
        <v>25</v>
      </c>
      <c r="I253" s="34">
        <f>F253*2.87%</f>
        <v>904.05</v>
      </c>
      <c r="J253" s="34">
        <f t="shared" si="30"/>
        <v>2236.5</v>
      </c>
      <c r="K253" s="35">
        <f>F253*1.3%</f>
        <v>409.50000000000006</v>
      </c>
      <c r="L253" s="36">
        <f>F253*3.04%</f>
        <v>957.6</v>
      </c>
      <c r="M253" s="34">
        <f t="shared" si="31"/>
        <v>2233.3500000000004</v>
      </c>
      <c r="N253" s="30">
        <v>0</v>
      </c>
      <c r="O253" s="34">
        <f t="shared" si="32"/>
        <v>1861.65</v>
      </c>
      <c r="P253" s="34">
        <f t="shared" si="33"/>
        <v>1886.65</v>
      </c>
      <c r="Q253" s="30">
        <f t="shared" si="23"/>
        <v>4879.3500000000004</v>
      </c>
      <c r="R253" s="34">
        <f t="shared" si="34"/>
        <v>29613.35</v>
      </c>
      <c r="S253" s="28" t="s">
        <v>28</v>
      </c>
      <c r="T253" s="32" t="s">
        <v>29</v>
      </c>
    </row>
    <row r="254" spans="1:20">
      <c r="A254" s="28">
        <v>241</v>
      </c>
      <c r="B254" s="26" t="s">
        <v>373</v>
      </c>
      <c r="C254" s="27" t="s">
        <v>355</v>
      </c>
      <c r="D254" s="26" t="s">
        <v>358</v>
      </c>
      <c r="E254" s="28" t="s">
        <v>27</v>
      </c>
      <c r="F254" s="33">
        <v>20000</v>
      </c>
      <c r="G254" s="56">
        <v>0</v>
      </c>
      <c r="H254" s="30">
        <v>25</v>
      </c>
      <c r="I254" s="30">
        <v>574</v>
      </c>
      <c r="J254" s="30">
        <f t="shared" si="30"/>
        <v>1419.9999999999998</v>
      </c>
      <c r="K254" s="29">
        <v>260</v>
      </c>
      <c r="L254" s="31">
        <v>608</v>
      </c>
      <c r="M254" s="30">
        <f t="shared" si="31"/>
        <v>1418</v>
      </c>
      <c r="N254" s="30">
        <v>0</v>
      </c>
      <c r="O254" s="30">
        <f t="shared" si="32"/>
        <v>1182</v>
      </c>
      <c r="P254" s="30">
        <f t="shared" si="33"/>
        <v>1207</v>
      </c>
      <c r="Q254" s="30">
        <f t="shared" si="23"/>
        <v>3098</v>
      </c>
      <c r="R254" s="30">
        <f t="shared" si="34"/>
        <v>18793</v>
      </c>
      <c r="S254" s="28" t="s">
        <v>28</v>
      </c>
      <c r="T254" s="32" t="s">
        <v>29</v>
      </c>
    </row>
    <row r="255" spans="1:20">
      <c r="A255" s="28">
        <v>242</v>
      </c>
      <c r="B255" s="26" t="s">
        <v>374</v>
      </c>
      <c r="C255" s="27" t="s">
        <v>355</v>
      </c>
      <c r="D255" s="26" t="s">
        <v>358</v>
      </c>
      <c r="E255" s="28" t="s">
        <v>27</v>
      </c>
      <c r="F255" s="33">
        <v>15000</v>
      </c>
      <c r="G255" s="56">
        <v>0</v>
      </c>
      <c r="H255" s="30">
        <v>25</v>
      </c>
      <c r="I255" s="30">
        <v>430.5</v>
      </c>
      <c r="J255" s="30">
        <f t="shared" si="30"/>
        <v>1065</v>
      </c>
      <c r="K255" s="29">
        <v>195</v>
      </c>
      <c r="L255" s="31">
        <v>456</v>
      </c>
      <c r="M255" s="30">
        <f t="shared" si="31"/>
        <v>1063.5</v>
      </c>
      <c r="N255" s="30">
        <v>0</v>
      </c>
      <c r="O255" s="30">
        <f t="shared" si="32"/>
        <v>886.5</v>
      </c>
      <c r="P255" s="30">
        <f t="shared" si="33"/>
        <v>911.5</v>
      </c>
      <c r="Q255" s="30">
        <f t="shared" si="23"/>
        <v>2323.5</v>
      </c>
      <c r="R255" s="30">
        <f t="shared" si="34"/>
        <v>14088.5</v>
      </c>
      <c r="S255" s="28" t="s">
        <v>28</v>
      </c>
      <c r="T255" s="32" t="s">
        <v>29</v>
      </c>
    </row>
    <row r="256" spans="1:20">
      <c r="A256" s="28">
        <v>243</v>
      </c>
      <c r="B256" s="26" t="s">
        <v>375</v>
      </c>
      <c r="C256" s="27" t="s">
        <v>355</v>
      </c>
      <c r="D256" s="26" t="s">
        <v>358</v>
      </c>
      <c r="E256" s="28" t="s">
        <v>27</v>
      </c>
      <c r="F256" s="33">
        <v>25000</v>
      </c>
      <c r="G256" s="56">
        <v>0</v>
      </c>
      <c r="H256" s="30">
        <v>25</v>
      </c>
      <c r="I256" s="34">
        <v>717.5</v>
      </c>
      <c r="J256" s="34">
        <f t="shared" si="30"/>
        <v>1774.9999999999998</v>
      </c>
      <c r="K256" s="35">
        <v>325</v>
      </c>
      <c r="L256" s="36">
        <v>760</v>
      </c>
      <c r="M256" s="34">
        <f t="shared" si="31"/>
        <v>1772.5000000000002</v>
      </c>
      <c r="N256" s="30">
        <v>0</v>
      </c>
      <c r="O256" s="34">
        <f t="shared" si="32"/>
        <v>1477.5</v>
      </c>
      <c r="P256" s="34">
        <f t="shared" si="33"/>
        <v>1502.5</v>
      </c>
      <c r="Q256" s="30">
        <f t="shared" si="23"/>
        <v>3872.5</v>
      </c>
      <c r="R256" s="34">
        <f t="shared" si="34"/>
        <v>23497.5</v>
      </c>
      <c r="S256" s="28" t="s">
        <v>28</v>
      </c>
      <c r="T256" s="32" t="s">
        <v>29</v>
      </c>
    </row>
    <row r="257" spans="1:20">
      <c r="A257" s="28">
        <v>244</v>
      </c>
      <c r="B257" s="26" t="s">
        <v>376</v>
      </c>
      <c r="C257" s="27" t="s">
        <v>355</v>
      </c>
      <c r="D257" s="26" t="s">
        <v>358</v>
      </c>
      <c r="E257" s="28" t="s">
        <v>27</v>
      </c>
      <c r="F257" s="33">
        <v>20000</v>
      </c>
      <c r="G257" s="56">
        <v>0</v>
      </c>
      <c r="H257" s="30">
        <v>25</v>
      </c>
      <c r="I257" s="30">
        <v>574</v>
      </c>
      <c r="J257" s="30">
        <f t="shared" si="30"/>
        <v>1419.9999999999998</v>
      </c>
      <c r="K257" s="29">
        <v>260</v>
      </c>
      <c r="L257" s="31">
        <v>608</v>
      </c>
      <c r="M257" s="30">
        <f t="shared" si="31"/>
        <v>1418</v>
      </c>
      <c r="N257" s="30">
        <v>0</v>
      </c>
      <c r="O257" s="30">
        <f t="shared" si="32"/>
        <v>1182</v>
      </c>
      <c r="P257" s="30">
        <f t="shared" si="33"/>
        <v>1207</v>
      </c>
      <c r="Q257" s="30">
        <f t="shared" si="23"/>
        <v>3098</v>
      </c>
      <c r="R257" s="30">
        <f t="shared" si="34"/>
        <v>18793</v>
      </c>
      <c r="S257" s="28" t="s">
        <v>28</v>
      </c>
      <c r="T257" s="32" t="s">
        <v>29</v>
      </c>
    </row>
    <row r="258" spans="1:20">
      <c r="A258" s="28">
        <v>245</v>
      </c>
      <c r="B258" s="26" t="s">
        <v>377</v>
      </c>
      <c r="C258" s="27" t="s">
        <v>355</v>
      </c>
      <c r="D258" s="26" t="s">
        <v>358</v>
      </c>
      <c r="E258" s="28" t="s">
        <v>27</v>
      </c>
      <c r="F258" s="33">
        <v>21500</v>
      </c>
      <c r="G258" s="56">
        <v>0</v>
      </c>
      <c r="H258" s="30">
        <v>25</v>
      </c>
      <c r="I258" s="30">
        <v>617.04999999999995</v>
      </c>
      <c r="J258" s="30">
        <f t="shared" si="30"/>
        <v>1526.4999999999998</v>
      </c>
      <c r="K258" s="29">
        <v>279.5</v>
      </c>
      <c r="L258" s="31">
        <v>653.6</v>
      </c>
      <c r="M258" s="30">
        <f t="shared" si="31"/>
        <v>1524.3500000000001</v>
      </c>
      <c r="N258" s="30">
        <v>0</v>
      </c>
      <c r="O258" s="30">
        <f t="shared" si="32"/>
        <v>1270.6500000000001</v>
      </c>
      <c r="P258" s="30">
        <f t="shared" si="33"/>
        <v>1295.6500000000001</v>
      </c>
      <c r="Q258" s="30">
        <f t="shared" si="23"/>
        <v>3330.35</v>
      </c>
      <c r="R258" s="30">
        <f t="shared" si="34"/>
        <v>20204.349999999999</v>
      </c>
      <c r="S258" s="28" t="s">
        <v>28</v>
      </c>
      <c r="T258" s="32" t="s">
        <v>29</v>
      </c>
    </row>
    <row r="259" spans="1:20">
      <c r="A259" s="28">
        <v>246</v>
      </c>
      <c r="B259" s="26" t="s">
        <v>378</v>
      </c>
      <c r="C259" s="27" t="s">
        <v>355</v>
      </c>
      <c r="D259" s="26" t="s">
        <v>358</v>
      </c>
      <c r="E259" s="28" t="s">
        <v>27</v>
      </c>
      <c r="F259" s="33">
        <v>20000</v>
      </c>
      <c r="G259" s="56">
        <v>0</v>
      </c>
      <c r="H259" s="30">
        <v>25</v>
      </c>
      <c r="I259" s="30">
        <v>574</v>
      </c>
      <c r="J259" s="30">
        <f t="shared" si="30"/>
        <v>1419.9999999999998</v>
      </c>
      <c r="K259" s="29">
        <v>260</v>
      </c>
      <c r="L259" s="31">
        <v>608</v>
      </c>
      <c r="M259" s="30">
        <f t="shared" si="31"/>
        <v>1418</v>
      </c>
      <c r="N259" s="30">
        <v>0</v>
      </c>
      <c r="O259" s="30">
        <f t="shared" si="32"/>
        <v>1182</v>
      </c>
      <c r="P259" s="30">
        <f t="shared" si="33"/>
        <v>1207</v>
      </c>
      <c r="Q259" s="30">
        <f t="shared" si="23"/>
        <v>3098</v>
      </c>
      <c r="R259" s="30">
        <f t="shared" si="34"/>
        <v>18793</v>
      </c>
      <c r="S259" s="28" t="s">
        <v>28</v>
      </c>
      <c r="T259" s="32" t="s">
        <v>29</v>
      </c>
    </row>
    <row r="260" spans="1:20">
      <c r="A260" s="28">
        <v>247</v>
      </c>
      <c r="B260" s="26" t="s">
        <v>379</v>
      </c>
      <c r="C260" s="27" t="s">
        <v>355</v>
      </c>
      <c r="D260" s="26" t="s">
        <v>380</v>
      </c>
      <c r="E260" s="28" t="s">
        <v>27</v>
      </c>
      <c r="F260" s="33">
        <v>20000</v>
      </c>
      <c r="G260" s="56">
        <v>0</v>
      </c>
      <c r="H260" s="30">
        <v>25</v>
      </c>
      <c r="I260" s="30">
        <v>574</v>
      </c>
      <c r="J260" s="30">
        <f t="shared" si="30"/>
        <v>1419.9999999999998</v>
      </c>
      <c r="K260" s="29">
        <v>260</v>
      </c>
      <c r="L260" s="31">
        <v>608</v>
      </c>
      <c r="M260" s="30">
        <f t="shared" si="31"/>
        <v>1418</v>
      </c>
      <c r="N260" s="30">
        <v>0</v>
      </c>
      <c r="O260" s="30">
        <f t="shared" si="32"/>
        <v>1182</v>
      </c>
      <c r="P260" s="30">
        <f t="shared" si="33"/>
        <v>1207</v>
      </c>
      <c r="Q260" s="30">
        <f t="shared" si="23"/>
        <v>3098</v>
      </c>
      <c r="R260" s="30">
        <f t="shared" si="34"/>
        <v>18793</v>
      </c>
      <c r="S260" s="28" t="s">
        <v>28</v>
      </c>
      <c r="T260" s="32" t="s">
        <v>29</v>
      </c>
    </row>
    <row r="261" spans="1:20">
      <c r="A261" s="28">
        <v>248</v>
      </c>
      <c r="B261" s="26" t="s">
        <v>381</v>
      </c>
      <c r="C261" s="27" t="s">
        <v>355</v>
      </c>
      <c r="D261" s="26" t="s">
        <v>358</v>
      </c>
      <c r="E261" s="28" t="s">
        <v>27</v>
      </c>
      <c r="F261" s="33">
        <v>30000</v>
      </c>
      <c r="G261" s="56">
        <v>0</v>
      </c>
      <c r="H261" s="30">
        <v>25</v>
      </c>
      <c r="I261" s="34">
        <v>861</v>
      </c>
      <c r="J261" s="34">
        <f t="shared" si="30"/>
        <v>2130</v>
      </c>
      <c r="K261" s="35">
        <v>390</v>
      </c>
      <c r="L261" s="36">
        <v>912</v>
      </c>
      <c r="M261" s="34">
        <f t="shared" si="31"/>
        <v>2127</v>
      </c>
      <c r="N261" s="30">
        <v>0</v>
      </c>
      <c r="O261" s="34">
        <f t="shared" si="32"/>
        <v>1773</v>
      </c>
      <c r="P261" s="34">
        <f t="shared" si="33"/>
        <v>1798</v>
      </c>
      <c r="Q261" s="30">
        <f t="shared" si="23"/>
        <v>4647</v>
      </c>
      <c r="R261" s="34">
        <f t="shared" si="34"/>
        <v>28202</v>
      </c>
      <c r="S261" s="28" t="s">
        <v>28</v>
      </c>
      <c r="T261" s="32" t="s">
        <v>29</v>
      </c>
    </row>
    <row r="262" spans="1:20">
      <c r="A262" s="28">
        <v>249</v>
      </c>
      <c r="B262" s="26" t="s">
        <v>382</v>
      </c>
      <c r="C262" s="27" t="s">
        <v>355</v>
      </c>
      <c r="D262" s="26" t="s">
        <v>358</v>
      </c>
      <c r="E262" s="28" t="s">
        <v>27</v>
      </c>
      <c r="F262" s="33">
        <v>30000</v>
      </c>
      <c r="G262" s="56">
        <v>0</v>
      </c>
      <c r="H262" s="30">
        <v>25</v>
      </c>
      <c r="I262" s="34">
        <v>861</v>
      </c>
      <c r="J262" s="34">
        <f t="shared" si="30"/>
        <v>2130</v>
      </c>
      <c r="K262" s="35">
        <v>390</v>
      </c>
      <c r="L262" s="36">
        <v>912</v>
      </c>
      <c r="M262" s="34">
        <f t="shared" si="31"/>
        <v>2127</v>
      </c>
      <c r="N262" s="30">
        <v>0</v>
      </c>
      <c r="O262" s="34">
        <f t="shared" si="32"/>
        <v>1773</v>
      </c>
      <c r="P262" s="34">
        <f t="shared" si="33"/>
        <v>1798</v>
      </c>
      <c r="Q262" s="30">
        <f t="shared" si="23"/>
        <v>4647</v>
      </c>
      <c r="R262" s="34">
        <f t="shared" si="34"/>
        <v>28202</v>
      </c>
      <c r="S262" s="28" t="s">
        <v>28</v>
      </c>
      <c r="T262" s="32" t="s">
        <v>29</v>
      </c>
    </row>
    <row r="263" spans="1:20">
      <c r="A263" s="28">
        <v>250</v>
      </c>
      <c r="B263" s="26" t="s">
        <v>383</v>
      </c>
      <c r="C263" s="27" t="s">
        <v>355</v>
      </c>
      <c r="D263" s="26" t="s">
        <v>291</v>
      </c>
      <c r="E263" s="28" t="s">
        <v>27</v>
      </c>
      <c r="F263" s="33">
        <v>10000</v>
      </c>
      <c r="G263" s="56">
        <v>0</v>
      </c>
      <c r="H263" s="30">
        <v>25</v>
      </c>
      <c r="I263" s="30">
        <v>287</v>
      </c>
      <c r="J263" s="30">
        <f t="shared" si="30"/>
        <v>709.99999999999989</v>
      </c>
      <c r="K263" s="29">
        <v>130</v>
      </c>
      <c r="L263" s="31">
        <v>304</v>
      </c>
      <c r="M263" s="30">
        <f t="shared" si="31"/>
        <v>709</v>
      </c>
      <c r="N263" s="30">
        <v>0</v>
      </c>
      <c r="O263" s="30">
        <f t="shared" si="32"/>
        <v>591</v>
      </c>
      <c r="P263" s="30">
        <f t="shared" si="33"/>
        <v>616</v>
      </c>
      <c r="Q263" s="30">
        <f t="shared" si="23"/>
        <v>1549</v>
      </c>
      <c r="R263" s="30">
        <f t="shared" si="34"/>
        <v>9384</v>
      </c>
      <c r="S263" s="28" t="s">
        <v>28</v>
      </c>
      <c r="T263" s="32" t="s">
        <v>29</v>
      </c>
    </row>
    <row r="264" spans="1:20" s="40" customFormat="1" ht="15.75">
      <c r="A264" s="28">
        <v>251</v>
      </c>
      <c r="B264" s="38" t="s">
        <v>384</v>
      </c>
      <c r="C264" s="27" t="s">
        <v>355</v>
      </c>
      <c r="D264" s="39" t="s">
        <v>124</v>
      </c>
      <c r="E264" s="28" t="s">
        <v>107</v>
      </c>
      <c r="F264" s="64">
        <v>10000</v>
      </c>
      <c r="G264" s="56">
        <v>0</v>
      </c>
      <c r="H264" s="30">
        <v>25</v>
      </c>
      <c r="I264" s="30">
        <v>287</v>
      </c>
      <c r="J264" s="30">
        <f t="shared" si="30"/>
        <v>709.99999999999989</v>
      </c>
      <c r="K264" s="29">
        <v>130</v>
      </c>
      <c r="L264" s="31">
        <v>304</v>
      </c>
      <c r="M264" s="30">
        <f t="shared" si="31"/>
        <v>709</v>
      </c>
      <c r="N264" s="30">
        <v>0</v>
      </c>
      <c r="O264" s="30">
        <f t="shared" si="32"/>
        <v>591</v>
      </c>
      <c r="P264" s="30">
        <f t="shared" si="33"/>
        <v>616</v>
      </c>
      <c r="Q264" s="30">
        <f t="shared" si="23"/>
        <v>1549</v>
      </c>
      <c r="R264" s="30">
        <f t="shared" si="34"/>
        <v>9384</v>
      </c>
      <c r="S264" s="28" t="s">
        <v>28</v>
      </c>
      <c r="T264" s="32" t="s">
        <v>29</v>
      </c>
    </row>
    <row r="265" spans="1:20" s="40" customFormat="1" ht="15.75">
      <c r="A265" s="28">
        <v>252</v>
      </c>
      <c r="B265" s="38" t="s">
        <v>385</v>
      </c>
      <c r="C265" s="27" t="s">
        <v>355</v>
      </c>
      <c r="D265" s="39" t="s">
        <v>386</v>
      </c>
      <c r="E265" s="28" t="s">
        <v>107</v>
      </c>
      <c r="F265" s="64">
        <v>12166.7</v>
      </c>
      <c r="G265" s="56">
        <v>0</v>
      </c>
      <c r="H265" s="34">
        <v>25</v>
      </c>
      <c r="I265" s="34">
        <v>349.18429000000003</v>
      </c>
      <c r="J265" s="34">
        <f t="shared" si="30"/>
        <v>863.83569999999997</v>
      </c>
      <c r="K265" s="35">
        <v>158.16999999999999</v>
      </c>
      <c r="L265" s="36">
        <v>369.86768000000001</v>
      </c>
      <c r="M265" s="34">
        <f t="shared" si="31"/>
        <v>862.61903000000007</v>
      </c>
      <c r="N265" s="30">
        <v>0</v>
      </c>
      <c r="O265" s="34">
        <f t="shared" si="32"/>
        <v>719.05196999999998</v>
      </c>
      <c r="P265" s="34">
        <f t="shared" si="33"/>
        <v>744.05196999999998</v>
      </c>
      <c r="Q265" s="30">
        <f t="shared" si="23"/>
        <v>1884.62473</v>
      </c>
      <c r="R265" s="34">
        <f t="shared" si="34"/>
        <v>11422.64803</v>
      </c>
      <c r="S265" s="28" t="s">
        <v>28</v>
      </c>
      <c r="T265" s="32" t="s">
        <v>29</v>
      </c>
    </row>
    <row r="266" spans="1:20" s="40" customFormat="1" ht="15.75">
      <c r="A266" s="28">
        <v>253</v>
      </c>
      <c r="B266" s="38" t="s">
        <v>387</v>
      </c>
      <c r="C266" s="27" t="s">
        <v>355</v>
      </c>
      <c r="D266" s="39" t="s">
        <v>388</v>
      </c>
      <c r="E266" s="28" t="s">
        <v>107</v>
      </c>
      <c r="F266" s="64">
        <v>10000</v>
      </c>
      <c r="G266" s="56">
        <v>0</v>
      </c>
      <c r="H266" s="30">
        <v>25</v>
      </c>
      <c r="I266" s="30">
        <v>287</v>
      </c>
      <c r="J266" s="30">
        <f t="shared" si="30"/>
        <v>709.99999999999989</v>
      </c>
      <c r="K266" s="29">
        <v>130</v>
      </c>
      <c r="L266" s="31">
        <v>304</v>
      </c>
      <c r="M266" s="30">
        <f t="shared" si="31"/>
        <v>709</v>
      </c>
      <c r="N266" s="30">
        <v>0</v>
      </c>
      <c r="O266" s="30">
        <f t="shared" si="32"/>
        <v>591</v>
      </c>
      <c r="P266" s="30">
        <f t="shared" si="33"/>
        <v>616</v>
      </c>
      <c r="Q266" s="30">
        <f t="shared" si="23"/>
        <v>1549</v>
      </c>
      <c r="R266" s="30">
        <f t="shared" si="34"/>
        <v>9384</v>
      </c>
      <c r="S266" s="28" t="s">
        <v>28</v>
      </c>
      <c r="T266" s="32" t="s">
        <v>29</v>
      </c>
    </row>
    <row r="267" spans="1:20" s="40" customFormat="1" ht="15.75">
      <c r="A267" s="28">
        <v>254</v>
      </c>
      <c r="B267" s="38" t="s">
        <v>389</v>
      </c>
      <c r="C267" s="27" t="s">
        <v>355</v>
      </c>
      <c r="D267" s="39" t="s">
        <v>124</v>
      </c>
      <c r="E267" s="28" t="s">
        <v>107</v>
      </c>
      <c r="F267" s="64">
        <v>11000</v>
      </c>
      <c r="G267" s="56">
        <v>0</v>
      </c>
      <c r="H267" s="30">
        <v>25</v>
      </c>
      <c r="I267" s="30">
        <v>315.7</v>
      </c>
      <c r="J267" s="30">
        <f t="shared" si="30"/>
        <v>780.99999999999989</v>
      </c>
      <c r="K267" s="29">
        <v>143</v>
      </c>
      <c r="L267" s="31">
        <v>334.4</v>
      </c>
      <c r="M267" s="30">
        <f t="shared" si="31"/>
        <v>779.90000000000009</v>
      </c>
      <c r="N267" s="30">
        <v>0</v>
      </c>
      <c r="O267" s="30">
        <f t="shared" si="32"/>
        <v>650.09999999999991</v>
      </c>
      <c r="P267" s="30">
        <f t="shared" si="33"/>
        <v>675.09999999999991</v>
      </c>
      <c r="Q267" s="30">
        <f t="shared" si="23"/>
        <v>1703.9</v>
      </c>
      <c r="R267" s="30">
        <f t="shared" si="34"/>
        <v>10324.9</v>
      </c>
      <c r="S267" s="28" t="s">
        <v>28</v>
      </c>
      <c r="T267" s="32" t="s">
        <v>29</v>
      </c>
    </row>
    <row r="268" spans="1:20" s="40" customFormat="1" ht="15.75">
      <c r="A268" s="28">
        <v>255</v>
      </c>
      <c r="B268" s="38" t="s">
        <v>390</v>
      </c>
      <c r="C268" s="27" t="s">
        <v>355</v>
      </c>
      <c r="D268" s="39" t="s">
        <v>124</v>
      </c>
      <c r="E268" s="28" t="s">
        <v>107</v>
      </c>
      <c r="F268" s="64">
        <v>10000</v>
      </c>
      <c r="G268" s="56">
        <v>0</v>
      </c>
      <c r="H268" s="30">
        <v>25</v>
      </c>
      <c r="I268" s="30">
        <v>287</v>
      </c>
      <c r="J268" s="30">
        <f t="shared" si="30"/>
        <v>709.99999999999989</v>
      </c>
      <c r="K268" s="29">
        <v>130</v>
      </c>
      <c r="L268" s="31">
        <v>304</v>
      </c>
      <c r="M268" s="30">
        <f t="shared" si="31"/>
        <v>709</v>
      </c>
      <c r="N268" s="30">
        <v>0</v>
      </c>
      <c r="O268" s="30">
        <f t="shared" si="32"/>
        <v>591</v>
      </c>
      <c r="P268" s="30">
        <f t="shared" si="33"/>
        <v>616</v>
      </c>
      <c r="Q268" s="30">
        <f t="shared" si="23"/>
        <v>1549</v>
      </c>
      <c r="R268" s="30">
        <f t="shared" si="34"/>
        <v>9384</v>
      </c>
      <c r="S268" s="28" t="s">
        <v>28</v>
      </c>
      <c r="T268" s="32" t="s">
        <v>29</v>
      </c>
    </row>
    <row r="269" spans="1:20" s="40" customFormat="1" ht="15.75">
      <c r="A269" s="28">
        <v>256</v>
      </c>
      <c r="B269" s="38" t="s">
        <v>391</v>
      </c>
      <c r="C269" s="27" t="s">
        <v>355</v>
      </c>
      <c r="D269" s="39" t="s">
        <v>358</v>
      </c>
      <c r="E269" s="28" t="s">
        <v>107</v>
      </c>
      <c r="F269" s="64">
        <v>11000</v>
      </c>
      <c r="G269" s="56">
        <v>0</v>
      </c>
      <c r="H269" s="30">
        <v>25</v>
      </c>
      <c r="I269" s="30">
        <v>315.7</v>
      </c>
      <c r="J269" s="30">
        <f t="shared" si="30"/>
        <v>780.99999999999989</v>
      </c>
      <c r="K269" s="29">
        <v>143</v>
      </c>
      <c r="L269" s="31">
        <v>334.4</v>
      </c>
      <c r="M269" s="30">
        <f t="shared" si="31"/>
        <v>779.90000000000009</v>
      </c>
      <c r="N269" s="32">
        <v>1190.1199999999999</v>
      </c>
      <c r="O269" s="30">
        <f t="shared" si="32"/>
        <v>650.09999999999991</v>
      </c>
      <c r="P269" s="30">
        <f t="shared" si="33"/>
        <v>1865.2199999999998</v>
      </c>
      <c r="Q269" s="30">
        <f t="shared" si="23"/>
        <v>1703.9</v>
      </c>
      <c r="R269" s="30">
        <f t="shared" si="34"/>
        <v>9134.7800000000007</v>
      </c>
      <c r="S269" s="28" t="s">
        <v>28</v>
      </c>
      <c r="T269" s="32" t="s">
        <v>29</v>
      </c>
    </row>
    <row r="270" spans="1:20" s="40" customFormat="1" ht="15.75">
      <c r="A270" s="28">
        <v>257</v>
      </c>
      <c r="B270" s="38" t="s">
        <v>392</v>
      </c>
      <c r="C270" s="27" t="s">
        <v>355</v>
      </c>
      <c r="D270" s="39" t="s">
        <v>124</v>
      </c>
      <c r="E270" s="28" t="s">
        <v>107</v>
      </c>
      <c r="F270" s="64">
        <v>10000</v>
      </c>
      <c r="G270" s="56">
        <v>0</v>
      </c>
      <c r="H270" s="30">
        <v>25</v>
      </c>
      <c r="I270" s="30">
        <v>287</v>
      </c>
      <c r="J270" s="30">
        <f t="shared" si="30"/>
        <v>709.99999999999989</v>
      </c>
      <c r="K270" s="29">
        <v>130</v>
      </c>
      <c r="L270" s="31">
        <v>304</v>
      </c>
      <c r="M270" s="30">
        <f t="shared" si="31"/>
        <v>709</v>
      </c>
      <c r="N270" s="30">
        <v>0</v>
      </c>
      <c r="O270" s="30">
        <f t="shared" si="32"/>
        <v>591</v>
      </c>
      <c r="P270" s="30">
        <f t="shared" si="33"/>
        <v>616</v>
      </c>
      <c r="Q270" s="30">
        <f t="shared" si="23"/>
        <v>1549</v>
      </c>
      <c r="R270" s="30">
        <f t="shared" si="34"/>
        <v>9384</v>
      </c>
      <c r="S270" s="28" t="s">
        <v>28</v>
      </c>
      <c r="T270" s="32" t="s">
        <v>29</v>
      </c>
    </row>
    <row r="271" spans="1:20" s="40" customFormat="1" ht="15.75">
      <c r="A271" s="28">
        <v>258</v>
      </c>
      <c r="B271" s="38" t="s">
        <v>393</v>
      </c>
      <c r="C271" s="27" t="s">
        <v>355</v>
      </c>
      <c r="D271" s="39" t="s">
        <v>358</v>
      </c>
      <c r="E271" s="28" t="s">
        <v>107</v>
      </c>
      <c r="F271" s="64">
        <v>16170</v>
      </c>
      <c r="G271" s="56">
        <v>0</v>
      </c>
      <c r="H271" s="34">
        <v>25</v>
      </c>
      <c r="I271" s="34">
        <v>464.07900000000001</v>
      </c>
      <c r="J271" s="34">
        <f t="shared" si="30"/>
        <v>1148.07</v>
      </c>
      <c r="K271" s="35">
        <v>210.21</v>
      </c>
      <c r="L271" s="36">
        <v>491.56799999999998</v>
      </c>
      <c r="M271" s="34">
        <f t="shared" si="31"/>
        <v>1146.453</v>
      </c>
      <c r="N271" s="30">
        <v>0</v>
      </c>
      <c r="O271" s="34">
        <f t="shared" si="32"/>
        <v>955.64699999999993</v>
      </c>
      <c r="P271" s="34">
        <f t="shared" si="33"/>
        <v>980.64699999999993</v>
      </c>
      <c r="Q271" s="30">
        <f t="shared" ref="Q271:Q334" si="35">J271+K271+M271</f>
        <v>2504.7330000000002</v>
      </c>
      <c r="R271" s="34">
        <f t="shared" si="34"/>
        <v>15189.352999999999</v>
      </c>
      <c r="S271" s="28" t="s">
        <v>28</v>
      </c>
      <c r="T271" s="32" t="s">
        <v>29</v>
      </c>
    </row>
    <row r="272" spans="1:20" s="40" customFormat="1" ht="15.75">
      <c r="A272" s="28">
        <v>259</v>
      </c>
      <c r="B272" s="38" t="s">
        <v>394</v>
      </c>
      <c r="C272" s="27" t="s">
        <v>355</v>
      </c>
      <c r="D272" s="39" t="s">
        <v>358</v>
      </c>
      <c r="E272" s="28" t="s">
        <v>107</v>
      </c>
      <c r="F272" s="64">
        <v>10000</v>
      </c>
      <c r="G272" s="56">
        <v>0</v>
      </c>
      <c r="H272" s="30">
        <v>25</v>
      </c>
      <c r="I272" s="30">
        <v>287</v>
      </c>
      <c r="J272" s="30">
        <f t="shared" si="30"/>
        <v>709.99999999999989</v>
      </c>
      <c r="K272" s="29">
        <v>130</v>
      </c>
      <c r="L272" s="31">
        <v>304</v>
      </c>
      <c r="M272" s="30">
        <f t="shared" si="31"/>
        <v>709</v>
      </c>
      <c r="N272" s="30">
        <v>0</v>
      </c>
      <c r="O272" s="30">
        <f t="shared" si="32"/>
        <v>591</v>
      </c>
      <c r="P272" s="30">
        <f t="shared" si="33"/>
        <v>616</v>
      </c>
      <c r="Q272" s="30">
        <f t="shared" si="35"/>
        <v>1549</v>
      </c>
      <c r="R272" s="30">
        <f t="shared" si="34"/>
        <v>9384</v>
      </c>
      <c r="S272" s="28" t="s">
        <v>28</v>
      </c>
      <c r="T272" s="32" t="s">
        <v>29</v>
      </c>
    </row>
    <row r="273" spans="1:20" s="40" customFormat="1" ht="15.75">
      <c r="A273" s="28">
        <v>260</v>
      </c>
      <c r="B273" s="38" t="s">
        <v>395</v>
      </c>
      <c r="C273" s="27" t="s">
        <v>355</v>
      </c>
      <c r="D273" s="39" t="s">
        <v>396</v>
      </c>
      <c r="E273" s="28" t="s">
        <v>107</v>
      </c>
      <c r="F273" s="64">
        <v>10000</v>
      </c>
      <c r="G273" s="56">
        <v>0</v>
      </c>
      <c r="H273" s="30">
        <v>25</v>
      </c>
      <c r="I273" s="30">
        <v>287</v>
      </c>
      <c r="J273" s="30">
        <f t="shared" si="30"/>
        <v>709.99999999999989</v>
      </c>
      <c r="K273" s="29">
        <v>130</v>
      </c>
      <c r="L273" s="31">
        <v>304</v>
      </c>
      <c r="M273" s="30">
        <f t="shared" si="31"/>
        <v>709</v>
      </c>
      <c r="N273" s="30">
        <v>0</v>
      </c>
      <c r="O273" s="30">
        <f t="shared" si="32"/>
        <v>591</v>
      </c>
      <c r="P273" s="30">
        <f t="shared" si="33"/>
        <v>616</v>
      </c>
      <c r="Q273" s="30">
        <f t="shared" si="35"/>
        <v>1549</v>
      </c>
      <c r="R273" s="30">
        <f t="shared" si="34"/>
        <v>9384</v>
      </c>
      <c r="S273" s="28" t="s">
        <v>28</v>
      </c>
      <c r="T273" s="32" t="s">
        <v>29</v>
      </c>
    </row>
    <row r="274" spans="1:20" s="40" customFormat="1" ht="15.75">
      <c r="A274" s="28">
        <v>261</v>
      </c>
      <c r="B274" s="38" t="s">
        <v>397</v>
      </c>
      <c r="C274" s="27" t="s">
        <v>355</v>
      </c>
      <c r="D274" s="39" t="s">
        <v>358</v>
      </c>
      <c r="E274" s="28" t="s">
        <v>107</v>
      </c>
      <c r="F274" s="64">
        <v>10000</v>
      </c>
      <c r="G274" s="56">
        <v>0</v>
      </c>
      <c r="H274" s="30">
        <v>25</v>
      </c>
      <c r="I274" s="30">
        <v>287</v>
      </c>
      <c r="J274" s="30">
        <f t="shared" si="30"/>
        <v>709.99999999999989</v>
      </c>
      <c r="K274" s="29">
        <v>130</v>
      </c>
      <c r="L274" s="31">
        <v>304</v>
      </c>
      <c r="M274" s="30">
        <f t="shared" si="31"/>
        <v>709</v>
      </c>
      <c r="N274" s="30">
        <v>0</v>
      </c>
      <c r="O274" s="30">
        <f t="shared" si="32"/>
        <v>591</v>
      </c>
      <c r="P274" s="30">
        <f t="shared" si="33"/>
        <v>616</v>
      </c>
      <c r="Q274" s="30">
        <f t="shared" si="35"/>
        <v>1549</v>
      </c>
      <c r="R274" s="30">
        <f t="shared" si="34"/>
        <v>9384</v>
      </c>
      <c r="S274" s="28" t="s">
        <v>28</v>
      </c>
      <c r="T274" s="32" t="s">
        <v>29</v>
      </c>
    </row>
    <row r="275" spans="1:20" s="40" customFormat="1" ht="15.75">
      <c r="A275" s="28">
        <v>262</v>
      </c>
      <c r="B275" s="38" t="s">
        <v>398</v>
      </c>
      <c r="C275" s="27" t="s">
        <v>355</v>
      </c>
      <c r="D275" s="39" t="s">
        <v>399</v>
      </c>
      <c r="E275" s="28" t="s">
        <v>107</v>
      </c>
      <c r="F275" s="64">
        <v>15400</v>
      </c>
      <c r="G275" s="56">
        <v>0</v>
      </c>
      <c r="H275" s="34">
        <v>25</v>
      </c>
      <c r="I275" s="34">
        <v>441.98</v>
      </c>
      <c r="J275" s="34">
        <f t="shared" si="30"/>
        <v>1093.3999999999999</v>
      </c>
      <c r="K275" s="35">
        <v>200.2</v>
      </c>
      <c r="L275" s="36">
        <v>468.16</v>
      </c>
      <c r="M275" s="34">
        <f t="shared" si="31"/>
        <v>1091.8600000000001</v>
      </c>
      <c r="N275" s="30">
        <v>0</v>
      </c>
      <c r="O275" s="34">
        <f t="shared" si="32"/>
        <v>910.1400000000001</v>
      </c>
      <c r="P275" s="34">
        <f t="shared" si="33"/>
        <v>935.1400000000001</v>
      </c>
      <c r="Q275" s="30">
        <f t="shared" si="35"/>
        <v>2385.46</v>
      </c>
      <c r="R275" s="34">
        <f t="shared" si="34"/>
        <v>14464.86</v>
      </c>
      <c r="S275" s="28" t="s">
        <v>28</v>
      </c>
      <c r="T275" s="32" t="s">
        <v>29</v>
      </c>
    </row>
    <row r="276" spans="1:20" s="40" customFormat="1" ht="15.75">
      <c r="A276" s="28">
        <v>263</v>
      </c>
      <c r="B276" s="38" t="s">
        <v>400</v>
      </c>
      <c r="C276" s="27" t="s">
        <v>355</v>
      </c>
      <c r="D276" s="39" t="s">
        <v>358</v>
      </c>
      <c r="E276" s="28" t="s">
        <v>107</v>
      </c>
      <c r="F276" s="64">
        <v>11694.98</v>
      </c>
      <c r="G276" s="56">
        <v>0</v>
      </c>
      <c r="H276" s="34">
        <v>25</v>
      </c>
      <c r="I276" s="34">
        <v>335.64592599999997</v>
      </c>
      <c r="J276" s="34">
        <f t="shared" si="30"/>
        <v>830.34357999999986</v>
      </c>
      <c r="K276" s="35">
        <v>152.03</v>
      </c>
      <c r="L276" s="36">
        <v>355.52739199999996</v>
      </c>
      <c r="M276" s="34">
        <f t="shared" si="31"/>
        <v>829.174082</v>
      </c>
      <c r="N276" s="30">
        <v>0</v>
      </c>
      <c r="O276" s="34">
        <f t="shared" si="32"/>
        <v>691.17331799999988</v>
      </c>
      <c r="P276" s="34">
        <f t="shared" si="33"/>
        <v>716.17331799999988</v>
      </c>
      <c r="Q276" s="30">
        <f t="shared" si="35"/>
        <v>1811.5476619999999</v>
      </c>
      <c r="R276" s="34">
        <f t="shared" si="34"/>
        <v>10978.806682</v>
      </c>
      <c r="S276" s="28" t="s">
        <v>28</v>
      </c>
      <c r="T276" s="32" t="s">
        <v>29</v>
      </c>
    </row>
    <row r="277" spans="1:20">
      <c r="A277" s="28">
        <v>264</v>
      </c>
      <c r="B277" s="26" t="s">
        <v>401</v>
      </c>
      <c r="C277" s="27" t="s">
        <v>355</v>
      </c>
      <c r="D277" s="26" t="s">
        <v>402</v>
      </c>
      <c r="E277" s="28" t="s">
        <v>27</v>
      </c>
      <c r="F277" s="33">
        <v>20000</v>
      </c>
      <c r="G277" s="56">
        <v>0</v>
      </c>
      <c r="H277" s="30">
        <v>25</v>
      </c>
      <c r="I277" s="30">
        <v>574</v>
      </c>
      <c r="J277" s="30">
        <f t="shared" si="30"/>
        <v>1419.9999999999998</v>
      </c>
      <c r="K277" s="29">
        <v>260</v>
      </c>
      <c r="L277" s="31">
        <v>608</v>
      </c>
      <c r="M277" s="30">
        <f t="shared" si="31"/>
        <v>1418</v>
      </c>
      <c r="N277" s="30">
        <v>0</v>
      </c>
      <c r="O277" s="30">
        <f t="shared" si="32"/>
        <v>1182</v>
      </c>
      <c r="P277" s="30">
        <f t="shared" si="33"/>
        <v>1207</v>
      </c>
      <c r="Q277" s="30">
        <f t="shared" si="35"/>
        <v>3098</v>
      </c>
      <c r="R277" s="30">
        <f t="shared" si="34"/>
        <v>18793</v>
      </c>
      <c r="S277" s="28" t="s">
        <v>28</v>
      </c>
      <c r="T277" s="32" t="s">
        <v>29</v>
      </c>
    </row>
    <row r="278" spans="1:20">
      <c r="A278" s="28">
        <v>265</v>
      </c>
      <c r="B278" s="26" t="s">
        <v>403</v>
      </c>
      <c r="C278" s="27" t="s">
        <v>355</v>
      </c>
      <c r="D278" s="26" t="s">
        <v>358</v>
      </c>
      <c r="E278" s="28" t="s">
        <v>27</v>
      </c>
      <c r="F278" s="33">
        <v>30000</v>
      </c>
      <c r="G278" s="56">
        <v>0</v>
      </c>
      <c r="H278" s="30">
        <v>25</v>
      </c>
      <c r="I278" s="34">
        <v>861</v>
      </c>
      <c r="J278" s="34">
        <f t="shared" si="30"/>
        <v>2130</v>
      </c>
      <c r="K278" s="35">
        <v>390</v>
      </c>
      <c r="L278" s="36">
        <v>912</v>
      </c>
      <c r="M278" s="34">
        <f t="shared" si="31"/>
        <v>2127</v>
      </c>
      <c r="N278" s="30">
        <v>0</v>
      </c>
      <c r="O278" s="34">
        <f t="shared" si="32"/>
        <v>1773</v>
      </c>
      <c r="P278" s="34">
        <f t="shared" si="33"/>
        <v>1798</v>
      </c>
      <c r="Q278" s="30">
        <f t="shared" si="35"/>
        <v>4647</v>
      </c>
      <c r="R278" s="34">
        <f t="shared" si="34"/>
        <v>28202</v>
      </c>
      <c r="S278" s="28" t="s">
        <v>28</v>
      </c>
      <c r="T278" s="32" t="s">
        <v>29</v>
      </c>
    </row>
    <row r="279" spans="1:20">
      <c r="A279" s="28">
        <v>266</v>
      </c>
      <c r="B279" s="26" t="s">
        <v>404</v>
      </c>
      <c r="C279" s="27" t="s">
        <v>355</v>
      </c>
      <c r="D279" s="26" t="s">
        <v>358</v>
      </c>
      <c r="E279" s="28" t="s">
        <v>27</v>
      </c>
      <c r="F279" s="33">
        <v>20000</v>
      </c>
      <c r="G279" s="56">
        <v>0</v>
      </c>
      <c r="H279" s="30">
        <v>25</v>
      </c>
      <c r="I279" s="30">
        <v>574</v>
      </c>
      <c r="J279" s="30">
        <f t="shared" si="30"/>
        <v>1419.9999999999998</v>
      </c>
      <c r="K279" s="29">
        <v>260</v>
      </c>
      <c r="L279" s="31">
        <v>608</v>
      </c>
      <c r="M279" s="30">
        <f t="shared" si="31"/>
        <v>1418</v>
      </c>
      <c r="N279" s="30">
        <v>0</v>
      </c>
      <c r="O279" s="30">
        <f t="shared" si="32"/>
        <v>1182</v>
      </c>
      <c r="P279" s="30">
        <f t="shared" si="33"/>
        <v>1207</v>
      </c>
      <c r="Q279" s="30">
        <f t="shared" si="35"/>
        <v>3098</v>
      </c>
      <c r="R279" s="30">
        <f t="shared" si="34"/>
        <v>18793</v>
      </c>
      <c r="S279" s="28" t="s">
        <v>28</v>
      </c>
      <c r="T279" s="32" t="s">
        <v>29</v>
      </c>
    </row>
    <row r="280" spans="1:20">
      <c r="A280" s="28">
        <v>267</v>
      </c>
      <c r="B280" s="26" t="s">
        <v>405</v>
      </c>
      <c r="C280" s="27" t="s">
        <v>355</v>
      </c>
      <c r="D280" s="26" t="s">
        <v>358</v>
      </c>
      <c r="E280" s="28" t="s">
        <v>27</v>
      </c>
      <c r="F280" s="33">
        <v>20000</v>
      </c>
      <c r="G280" s="56">
        <v>0</v>
      </c>
      <c r="H280" s="30">
        <v>25</v>
      </c>
      <c r="I280" s="30">
        <v>574</v>
      </c>
      <c r="J280" s="30">
        <f t="shared" si="30"/>
        <v>1419.9999999999998</v>
      </c>
      <c r="K280" s="29">
        <v>260</v>
      </c>
      <c r="L280" s="31">
        <v>608</v>
      </c>
      <c r="M280" s="30">
        <f t="shared" si="31"/>
        <v>1418</v>
      </c>
      <c r="N280" s="30">
        <v>0</v>
      </c>
      <c r="O280" s="30">
        <f t="shared" si="32"/>
        <v>1182</v>
      </c>
      <c r="P280" s="30">
        <f t="shared" si="33"/>
        <v>1207</v>
      </c>
      <c r="Q280" s="30">
        <f t="shared" si="35"/>
        <v>3098</v>
      </c>
      <c r="R280" s="30">
        <f t="shared" si="34"/>
        <v>18793</v>
      </c>
      <c r="S280" s="28" t="s">
        <v>28</v>
      </c>
      <c r="T280" s="32" t="s">
        <v>29</v>
      </c>
    </row>
    <row r="281" spans="1:20">
      <c r="A281" s="28">
        <v>268</v>
      </c>
      <c r="B281" s="26" t="s">
        <v>406</v>
      </c>
      <c r="C281" s="27" t="s">
        <v>355</v>
      </c>
      <c r="D281" s="26" t="s">
        <v>358</v>
      </c>
      <c r="E281" s="28" t="s">
        <v>27</v>
      </c>
      <c r="F281" s="33">
        <v>20000</v>
      </c>
      <c r="G281" s="56">
        <v>0</v>
      </c>
      <c r="H281" s="30">
        <v>25</v>
      </c>
      <c r="I281" s="30">
        <v>574</v>
      </c>
      <c r="J281" s="30">
        <f t="shared" si="30"/>
        <v>1419.9999999999998</v>
      </c>
      <c r="K281" s="29">
        <v>260</v>
      </c>
      <c r="L281" s="31">
        <v>608</v>
      </c>
      <c r="M281" s="30">
        <f t="shared" si="31"/>
        <v>1418</v>
      </c>
      <c r="N281" s="30">
        <v>0</v>
      </c>
      <c r="O281" s="30">
        <f t="shared" si="32"/>
        <v>1182</v>
      </c>
      <c r="P281" s="30">
        <f t="shared" si="33"/>
        <v>1207</v>
      </c>
      <c r="Q281" s="30">
        <f t="shared" si="35"/>
        <v>3098</v>
      </c>
      <c r="R281" s="30">
        <f t="shared" si="34"/>
        <v>18793</v>
      </c>
      <c r="S281" s="28" t="s">
        <v>28</v>
      </c>
      <c r="T281" s="32" t="s">
        <v>29</v>
      </c>
    </row>
    <row r="282" spans="1:20">
      <c r="A282" s="28">
        <v>269</v>
      </c>
      <c r="B282" s="26" t="s">
        <v>407</v>
      </c>
      <c r="C282" s="27" t="s">
        <v>355</v>
      </c>
      <c r="D282" s="26" t="s">
        <v>37</v>
      </c>
      <c r="E282" s="28" t="s">
        <v>27</v>
      </c>
      <c r="F282" s="33">
        <v>11000</v>
      </c>
      <c r="G282" s="56">
        <v>0</v>
      </c>
      <c r="H282" s="30">
        <v>25</v>
      </c>
      <c r="I282" s="30">
        <v>315.7</v>
      </c>
      <c r="J282" s="30">
        <f t="shared" si="30"/>
        <v>780.99999999999989</v>
      </c>
      <c r="K282" s="29">
        <v>143</v>
      </c>
      <c r="L282" s="31">
        <v>334.4</v>
      </c>
      <c r="M282" s="30">
        <f t="shared" si="31"/>
        <v>779.90000000000009</v>
      </c>
      <c r="N282" s="30">
        <v>0</v>
      </c>
      <c r="O282" s="30">
        <f t="shared" si="32"/>
        <v>650.09999999999991</v>
      </c>
      <c r="P282" s="30">
        <f t="shared" si="33"/>
        <v>675.09999999999991</v>
      </c>
      <c r="Q282" s="30">
        <f t="shared" si="35"/>
        <v>1703.9</v>
      </c>
      <c r="R282" s="30">
        <f t="shared" si="34"/>
        <v>10324.9</v>
      </c>
      <c r="S282" s="28" t="s">
        <v>38</v>
      </c>
      <c r="T282" s="32" t="s">
        <v>29</v>
      </c>
    </row>
    <row r="283" spans="1:20">
      <c r="A283" s="28">
        <v>270</v>
      </c>
      <c r="B283" s="26" t="s">
        <v>408</v>
      </c>
      <c r="C283" s="27" t="s">
        <v>355</v>
      </c>
      <c r="D283" s="26" t="s">
        <v>365</v>
      </c>
      <c r="E283" s="28" t="s">
        <v>27</v>
      </c>
      <c r="F283" s="33">
        <v>20000</v>
      </c>
      <c r="G283" s="56">
        <v>0</v>
      </c>
      <c r="H283" s="30">
        <v>25</v>
      </c>
      <c r="I283" s="30">
        <v>574</v>
      </c>
      <c r="J283" s="30">
        <f t="shared" si="30"/>
        <v>1419.9999999999998</v>
      </c>
      <c r="K283" s="29">
        <v>260</v>
      </c>
      <c r="L283" s="31">
        <v>608</v>
      </c>
      <c r="M283" s="30">
        <f t="shared" si="31"/>
        <v>1418</v>
      </c>
      <c r="N283" s="30">
        <v>0</v>
      </c>
      <c r="O283" s="30">
        <f t="shared" si="32"/>
        <v>1182</v>
      </c>
      <c r="P283" s="30">
        <f t="shared" si="33"/>
        <v>1207</v>
      </c>
      <c r="Q283" s="30">
        <f t="shared" si="35"/>
        <v>3098</v>
      </c>
      <c r="R283" s="30">
        <f t="shared" si="34"/>
        <v>18793</v>
      </c>
      <c r="S283" s="28" t="s">
        <v>28</v>
      </c>
      <c r="T283" s="32" t="s">
        <v>29</v>
      </c>
    </row>
    <row r="284" spans="1:20">
      <c r="A284" s="28">
        <v>271</v>
      </c>
      <c r="B284" s="26" t="s">
        <v>409</v>
      </c>
      <c r="C284" s="27" t="s">
        <v>355</v>
      </c>
      <c r="D284" s="26" t="s">
        <v>365</v>
      </c>
      <c r="E284" s="28" t="s">
        <v>27</v>
      </c>
      <c r="F284" s="33">
        <v>20000</v>
      </c>
      <c r="G284" s="56">
        <v>0</v>
      </c>
      <c r="H284" s="30">
        <v>25</v>
      </c>
      <c r="I284" s="30">
        <v>574</v>
      </c>
      <c r="J284" s="30">
        <f t="shared" si="30"/>
        <v>1419.9999999999998</v>
      </c>
      <c r="K284" s="29">
        <v>260</v>
      </c>
      <c r="L284" s="31">
        <v>608</v>
      </c>
      <c r="M284" s="30">
        <f t="shared" si="31"/>
        <v>1418</v>
      </c>
      <c r="N284" s="30">
        <v>0</v>
      </c>
      <c r="O284" s="30">
        <f t="shared" si="32"/>
        <v>1182</v>
      </c>
      <c r="P284" s="30">
        <f t="shared" si="33"/>
        <v>1207</v>
      </c>
      <c r="Q284" s="30">
        <f t="shared" si="35"/>
        <v>3098</v>
      </c>
      <c r="R284" s="30">
        <f t="shared" si="34"/>
        <v>18793</v>
      </c>
      <c r="S284" s="28" t="s">
        <v>28</v>
      </c>
      <c r="T284" s="32" t="s">
        <v>29</v>
      </c>
    </row>
    <row r="285" spans="1:20">
      <c r="A285" s="28">
        <v>272</v>
      </c>
      <c r="B285" s="26" t="s">
        <v>410</v>
      </c>
      <c r="C285" s="27" t="s">
        <v>355</v>
      </c>
      <c r="D285" s="26" t="s">
        <v>411</v>
      </c>
      <c r="E285" s="28" t="s">
        <v>27</v>
      </c>
      <c r="F285" s="33">
        <v>14000</v>
      </c>
      <c r="G285" s="56">
        <v>0</v>
      </c>
      <c r="H285" s="30">
        <v>25</v>
      </c>
      <c r="I285" s="30">
        <v>401.8</v>
      </c>
      <c r="J285" s="30">
        <f t="shared" si="30"/>
        <v>993.99999999999989</v>
      </c>
      <c r="K285" s="29">
        <v>182</v>
      </c>
      <c r="L285" s="31">
        <v>425.6</v>
      </c>
      <c r="M285" s="30">
        <f t="shared" si="31"/>
        <v>992.6</v>
      </c>
      <c r="N285" s="30">
        <v>0</v>
      </c>
      <c r="O285" s="30">
        <f t="shared" si="32"/>
        <v>827.40000000000009</v>
      </c>
      <c r="P285" s="30">
        <f t="shared" si="33"/>
        <v>852.40000000000009</v>
      </c>
      <c r="Q285" s="30">
        <f t="shared" si="35"/>
        <v>2168.6</v>
      </c>
      <c r="R285" s="30">
        <f t="shared" si="34"/>
        <v>13147.6</v>
      </c>
      <c r="S285" s="28" t="s">
        <v>28</v>
      </c>
      <c r="T285" s="32" t="s">
        <v>29</v>
      </c>
    </row>
    <row r="286" spans="1:20">
      <c r="A286" s="28">
        <v>273</v>
      </c>
      <c r="B286" s="26" t="s">
        <v>412</v>
      </c>
      <c r="C286" s="27" t="s">
        <v>355</v>
      </c>
      <c r="D286" s="26" t="s">
        <v>413</v>
      </c>
      <c r="E286" s="28" t="s">
        <v>27</v>
      </c>
      <c r="F286" s="33">
        <v>12870</v>
      </c>
      <c r="G286" s="56">
        <v>0</v>
      </c>
      <c r="H286" s="30">
        <v>25</v>
      </c>
      <c r="I286" s="30">
        <v>369.36899999999997</v>
      </c>
      <c r="J286" s="30">
        <f t="shared" si="30"/>
        <v>913.76999999999987</v>
      </c>
      <c r="K286" s="29">
        <v>167.31</v>
      </c>
      <c r="L286" s="31">
        <v>391.24799999999999</v>
      </c>
      <c r="M286" s="30">
        <f t="shared" si="31"/>
        <v>912.48300000000006</v>
      </c>
      <c r="N286" s="30">
        <v>0</v>
      </c>
      <c r="O286" s="30">
        <f t="shared" si="32"/>
        <v>760.61699999999996</v>
      </c>
      <c r="P286" s="30">
        <f t="shared" si="33"/>
        <v>785.61699999999996</v>
      </c>
      <c r="Q286" s="30">
        <f t="shared" si="35"/>
        <v>1993.5630000000001</v>
      </c>
      <c r="R286" s="30">
        <f t="shared" si="34"/>
        <v>12084.383</v>
      </c>
      <c r="S286" s="28" t="s">
        <v>28</v>
      </c>
      <c r="T286" s="32" t="s">
        <v>29</v>
      </c>
    </row>
    <row r="287" spans="1:20">
      <c r="A287" s="28">
        <v>274</v>
      </c>
      <c r="B287" s="26" t="s">
        <v>414</v>
      </c>
      <c r="C287" s="27" t="s">
        <v>355</v>
      </c>
      <c r="D287" s="26" t="s">
        <v>150</v>
      </c>
      <c r="E287" s="28" t="s">
        <v>27</v>
      </c>
      <c r="F287" s="33">
        <v>10000</v>
      </c>
      <c r="G287" s="56">
        <v>0</v>
      </c>
      <c r="H287" s="30">
        <v>25</v>
      </c>
      <c r="I287" s="30">
        <v>287</v>
      </c>
      <c r="J287" s="30">
        <f t="shared" ref="J287:J351" si="36">F287*7.1%</f>
        <v>709.99999999999989</v>
      </c>
      <c r="K287" s="29">
        <v>130</v>
      </c>
      <c r="L287" s="31">
        <v>304</v>
      </c>
      <c r="M287" s="30">
        <f t="shared" ref="M287:M351" si="37">F287*7.09%</f>
        <v>709</v>
      </c>
      <c r="N287" s="30">
        <v>0</v>
      </c>
      <c r="O287" s="30">
        <f t="shared" ref="O287:O351" si="38">I287+L287</f>
        <v>591</v>
      </c>
      <c r="P287" s="30">
        <f t="shared" ref="P287:P351" si="39">G287+H287+I287+L287+N287</f>
        <v>616</v>
      </c>
      <c r="Q287" s="30">
        <f t="shared" si="35"/>
        <v>1549</v>
      </c>
      <c r="R287" s="30">
        <f t="shared" ref="R287:R351" si="40">F287-P287</f>
        <v>9384</v>
      </c>
      <c r="S287" s="28" t="s">
        <v>28</v>
      </c>
      <c r="T287" s="32" t="s">
        <v>29</v>
      </c>
    </row>
    <row r="288" spans="1:20">
      <c r="A288" s="28">
        <v>275</v>
      </c>
      <c r="B288" s="26" t="s">
        <v>415</v>
      </c>
      <c r="C288" s="27" t="s">
        <v>355</v>
      </c>
      <c r="D288" s="26" t="s">
        <v>358</v>
      </c>
      <c r="E288" s="28" t="s">
        <v>27</v>
      </c>
      <c r="F288" s="33">
        <v>20000</v>
      </c>
      <c r="G288" s="56">
        <v>0</v>
      </c>
      <c r="H288" s="30">
        <v>25</v>
      </c>
      <c r="I288" s="30">
        <v>574</v>
      </c>
      <c r="J288" s="30">
        <f t="shared" si="36"/>
        <v>1419.9999999999998</v>
      </c>
      <c r="K288" s="29">
        <v>260</v>
      </c>
      <c r="L288" s="31">
        <v>608</v>
      </c>
      <c r="M288" s="30">
        <f t="shared" si="37"/>
        <v>1418</v>
      </c>
      <c r="N288" s="30">
        <v>0</v>
      </c>
      <c r="O288" s="30">
        <f t="shared" si="38"/>
        <v>1182</v>
      </c>
      <c r="P288" s="30">
        <f t="shared" si="39"/>
        <v>1207</v>
      </c>
      <c r="Q288" s="30">
        <f t="shared" si="35"/>
        <v>3098</v>
      </c>
      <c r="R288" s="30">
        <f t="shared" si="40"/>
        <v>18793</v>
      </c>
      <c r="S288" s="28" t="s">
        <v>28</v>
      </c>
      <c r="T288" s="32" t="s">
        <v>29</v>
      </c>
    </row>
    <row r="289" spans="1:20">
      <c r="A289" s="28">
        <v>276</v>
      </c>
      <c r="B289" s="26" t="s">
        <v>416</v>
      </c>
      <c r="C289" s="27" t="s">
        <v>355</v>
      </c>
      <c r="D289" s="26" t="s">
        <v>413</v>
      </c>
      <c r="E289" s="28" t="s">
        <v>27</v>
      </c>
      <c r="F289" s="33">
        <v>25000</v>
      </c>
      <c r="G289" s="56">
        <v>0</v>
      </c>
      <c r="H289" s="30">
        <v>25</v>
      </c>
      <c r="I289" s="34">
        <v>717.5</v>
      </c>
      <c r="J289" s="34">
        <f t="shared" si="36"/>
        <v>1774.9999999999998</v>
      </c>
      <c r="K289" s="35">
        <v>325</v>
      </c>
      <c r="L289" s="36">
        <v>760</v>
      </c>
      <c r="M289" s="34">
        <f t="shared" si="37"/>
        <v>1772.5000000000002</v>
      </c>
      <c r="N289" s="30">
        <v>0</v>
      </c>
      <c r="O289" s="34">
        <f t="shared" si="38"/>
        <v>1477.5</v>
      </c>
      <c r="P289" s="34">
        <f t="shared" si="39"/>
        <v>1502.5</v>
      </c>
      <c r="Q289" s="30">
        <f t="shared" si="35"/>
        <v>3872.5</v>
      </c>
      <c r="R289" s="34">
        <f t="shared" si="40"/>
        <v>23497.5</v>
      </c>
      <c r="S289" s="28" t="s">
        <v>28</v>
      </c>
      <c r="T289" s="32" t="s">
        <v>29</v>
      </c>
    </row>
    <row r="290" spans="1:20">
      <c r="A290" s="28">
        <v>277</v>
      </c>
      <c r="B290" s="26" t="s">
        <v>417</v>
      </c>
      <c r="C290" s="27" t="s">
        <v>355</v>
      </c>
      <c r="D290" s="26" t="s">
        <v>358</v>
      </c>
      <c r="E290" s="28" t="s">
        <v>27</v>
      </c>
      <c r="F290" s="33">
        <v>20000</v>
      </c>
      <c r="G290" s="56">
        <v>0</v>
      </c>
      <c r="H290" s="30">
        <v>25</v>
      </c>
      <c r="I290" s="30">
        <v>574</v>
      </c>
      <c r="J290" s="30">
        <f t="shared" si="36"/>
        <v>1419.9999999999998</v>
      </c>
      <c r="K290" s="29">
        <v>260</v>
      </c>
      <c r="L290" s="31">
        <v>608</v>
      </c>
      <c r="M290" s="30">
        <f t="shared" si="37"/>
        <v>1418</v>
      </c>
      <c r="N290" s="30">
        <v>0</v>
      </c>
      <c r="O290" s="30">
        <f t="shared" si="38"/>
        <v>1182</v>
      </c>
      <c r="P290" s="30">
        <f t="shared" si="39"/>
        <v>1207</v>
      </c>
      <c r="Q290" s="30">
        <f t="shared" si="35"/>
        <v>3098</v>
      </c>
      <c r="R290" s="30">
        <f t="shared" si="40"/>
        <v>18793</v>
      </c>
      <c r="S290" s="28" t="s">
        <v>28</v>
      </c>
      <c r="T290" s="32" t="s">
        <v>29</v>
      </c>
    </row>
    <row r="291" spans="1:20">
      <c r="A291" s="28">
        <v>278</v>
      </c>
      <c r="B291" s="26" t="s">
        <v>418</v>
      </c>
      <c r="C291" s="27" t="s">
        <v>355</v>
      </c>
      <c r="D291" s="26" t="s">
        <v>358</v>
      </c>
      <c r="E291" s="28" t="s">
        <v>27</v>
      </c>
      <c r="F291" s="33">
        <v>20000</v>
      </c>
      <c r="G291" s="56">
        <v>0</v>
      </c>
      <c r="H291" s="30">
        <v>25</v>
      </c>
      <c r="I291" s="30">
        <v>574</v>
      </c>
      <c r="J291" s="30">
        <f t="shared" si="36"/>
        <v>1419.9999999999998</v>
      </c>
      <c r="K291" s="29">
        <v>260</v>
      </c>
      <c r="L291" s="31">
        <v>608</v>
      </c>
      <c r="M291" s="30">
        <f t="shared" si="37"/>
        <v>1418</v>
      </c>
      <c r="N291" s="30">
        <v>0</v>
      </c>
      <c r="O291" s="30">
        <f t="shared" si="38"/>
        <v>1182</v>
      </c>
      <c r="P291" s="30">
        <f t="shared" si="39"/>
        <v>1207</v>
      </c>
      <c r="Q291" s="30">
        <f t="shared" si="35"/>
        <v>3098</v>
      </c>
      <c r="R291" s="30">
        <f t="shared" si="40"/>
        <v>18793</v>
      </c>
      <c r="S291" s="28" t="s">
        <v>28</v>
      </c>
      <c r="T291" s="32" t="s">
        <v>29</v>
      </c>
    </row>
    <row r="292" spans="1:20">
      <c r="A292" s="28">
        <v>279</v>
      </c>
      <c r="B292" s="26" t="s">
        <v>419</v>
      </c>
      <c r="C292" s="27" t="s">
        <v>355</v>
      </c>
      <c r="D292" s="26" t="s">
        <v>358</v>
      </c>
      <c r="E292" s="28" t="s">
        <v>27</v>
      </c>
      <c r="F292" s="33">
        <v>20000</v>
      </c>
      <c r="G292" s="56">
        <v>0</v>
      </c>
      <c r="H292" s="30">
        <v>25</v>
      </c>
      <c r="I292" s="30">
        <v>574</v>
      </c>
      <c r="J292" s="30">
        <f t="shared" si="36"/>
        <v>1419.9999999999998</v>
      </c>
      <c r="K292" s="29">
        <v>260</v>
      </c>
      <c r="L292" s="31">
        <v>608</v>
      </c>
      <c r="M292" s="30">
        <f t="shared" si="37"/>
        <v>1418</v>
      </c>
      <c r="N292" s="30">
        <v>0</v>
      </c>
      <c r="O292" s="30">
        <f t="shared" si="38"/>
        <v>1182</v>
      </c>
      <c r="P292" s="30">
        <f t="shared" si="39"/>
        <v>1207</v>
      </c>
      <c r="Q292" s="30">
        <f t="shared" si="35"/>
        <v>3098</v>
      </c>
      <c r="R292" s="30">
        <f t="shared" si="40"/>
        <v>18793</v>
      </c>
      <c r="S292" s="28" t="s">
        <v>28</v>
      </c>
      <c r="T292" s="32" t="s">
        <v>29</v>
      </c>
    </row>
    <row r="293" spans="1:20">
      <c r="A293" s="28">
        <v>280</v>
      </c>
      <c r="B293" s="26" t="s">
        <v>420</v>
      </c>
      <c r="C293" s="27" t="s">
        <v>355</v>
      </c>
      <c r="D293" s="26" t="s">
        <v>365</v>
      </c>
      <c r="E293" s="28" t="s">
        <v>27</v>
      </c>
      <c r="F293" s="33">
        <v>20000</v>
      </c>
      <c r="G293" s="56">
        <v>0</v>
      </c>
      <c r="H293" s="30">
        <v>25</v>
      </c>
      <c r="I293" s="30">
        <v>574</v>
      </c>
      <c r="J293" s="30">
        <f t="shared" si="36"/>
        <v>1419.9999999999998</v>
      </c>
      <c r="K293" s="29">
        <v>260</v>
      </c>
      <c r="L293" s="31">
        <v>608</v>
      </c>
      <c r="M293" s="30">
        <f t="shared" si="37"/>
        <v>1418</v>
      </c>
      <c r="N293" s="32">
        <v>1190.1199999999999</v>
      </c>
      <c r="O293" s="30">
        <f t="shared" si="38"/>
        <v>1182</v>
      </c>
      <c r="P293" s="30">
        <f t="shared" si="39"/>
        <v>2397.12</v>
      </c>
      <c r="Q293" s="30">
        <f t="shared" si="35"/>
        <v>3098</v>
      </c>
      <c r="R293" s="30">
        <f t="shared" si="40"/>
        <v>17602.88</v>
      </c>
      <c r="S293" s="28" t="s">
        <v>28</v>
      </c>
      <c r="T293" s="32" t="s">
        <v>29</v>
      </c>
    </row>
    <row r="294" spans="1:20">
      <c r="A294" s="28">
        <v>281</v>
      </c>
      <c r="B294" s="26" t="s">
        <v>421</v>
      </c>
      <c r="C294" s="27" t="s">
        <v>355</v>
      </c>
      <c r="D294" s="26" t="s">
        <v>358</v>
      </c>
      <c r="E294" s="28" t="s">
        <v>27</v>
      </c>
      <c r="F294" s="33">
        <v>20000</v>
      </c>
      <c r="G294" s="56">
        <v>0</v>
      </c>
      <c r="H294" s="30">
        <v>25</v>
      </c>
      <c r="I294" s="30">
        <v>574</v>
      </c>
      <c r="J294" s="30">
        <f t="shared" si="36"/>
        <v>1419.9999999999998</v>
      </c>
      <c r="K294" s="29">
        <v>260</v>
      </c>
      <c r="L294" s="31">
        <v>608</v>
      </c>
      <c r="M294" s="30">
        <f t="shared" si="37"/>
        <v>1418</v>
      </c>
      <c r="N294" s="30">
        <v>0</v>
      </c>
      <c r="O294" s="30">
        <f t="shared" si="38"/>
        <v>1182</v>
      </c>
      <c r="P294" s="30">
        <f t="shared" si="39"/>
        <v>1207</v>
      </c>
      <c r="Q294" s="30">
        <f t="shared" si="35"/>
        <v>3098</v>
      </c>
      <c r="R294" s="30">
        <f t="shared" si="40"/>
        <v>18793</v>
      </c>
      <c r="S294" s="28" t="s">
        <v>28</v>
      </c>
      <c r="T294" s="32" t="s">
        <v>29</v>
      </c>
    </row>
    <row r="295" spans="1:20">
      <c r="A295" s="28">
        <v>282</v>
      </c>
      <c r="B295" s="26" t="s">
        <v>422</v>
      </c>
      <c r="C295" s="27" t="s">
        <v>355</v>
      </c>
      <c r="D295" s="26" t="s">
        <v>423</v>
      </c>
      <c r="E295" s="28" t="s">
        <v>27</v>
      </c>
      <c r="F295" s="33">
        <v>20000</v>
      </c>
      <c r="G295" s="56">
        <v>0</v>
      </c>
      <c r="H295" s="30">
        <v>25</v>
      </c>
      <c r="I295" s="30">
        <v>574</v>
      </c>
      <c r="J295" s="30">
        <f t="shared" si="36"/>
        <v>1419.9999999999998</v>
      </c>
      <c r="K295" s="29">
        <v>260</v>
      </c>
      <c r="L295" s="31">
        <v>608</v>
      </c>
      <c r="M295" s="30">
        <f t="shared" si="37"/>
        <v>1418</v>
      </c>
      <c r="N295" s="30">
        <v>0</v>
      </c>
      <c r="O295" s="30">
        <f t="shared" si="38"/>
        <v>1182</v>
      </c>
      <c r="P295" s="30">
        <f t="shared" si="39"/>
        <v>1207</v>
      </c>
      <c r="Q295" s="30">
        <f t="shared" si="35"/>
        <v>3098</v>
      </c>
      <c r="R295" s="30">
        <f t="shared" si="40"/>
        <v>18793</v>
      </c>
      <c r="S295" s="28" t="s">
        <v>28</v>
      </c>
      <c r="T295" s="32" t="s">
        <v>29</v>
      </c>
    </row>
    <row r="296" spans="1:20">
      <c r="A296" s="28">
        <v>283</v>
      </c>
      <c r="B296" s="26" t="s">
        <v>424</v>
      </c>
      <c r="C296" s="27" t="s">
        <v>355</v>
      </c>
      <c r="D296" s="26" t="s">
        <v>37</v>
      </c>
      <c r="E296" s="28" t="s">
        <v>27</v>
      </c>
      <c r="F296" s="33">
        <v>25000</v>
      </c>
      <c r="G296" s="56">
        <v>0</v>
      </c>
      <c r="H296" s="34">
        <v>25</v>
      </c>
      <c r="I296" s="34">
        <v>717.5</v>
      </c>
      <c r="J296" s="34">
        <f t="shared" si="36"/>
        <v>1774.9999999999998</v>
      </c>
      <c r="K296" s="35">
        <v>325</v>
      </c>
      <c r="L296" s="36">
        <v>760</v>
      </c>
      <c r="M296" s="34">
        <f t="shared" si="37"/>
        <v>1772.5000000000002</v>
      </c>
      <c r="N296" s="30">
        <v>0</v>
      </c>
      <c r="O296" s="34">
        <f t="shared" si="38"/>
        <v>1477.5</v>
      </c>
      <c r="P296" s="34">
        <f t="shared" si="39"/>
        <v>1502.5</v>
      </c>
      <c r="Q296" s="30">
        <f t="shared" si="35"/>
        <v>3872.5</v>
      </c>
      <c r="R296" s="34">
        <f t="shared" si="40"/>
        <v>23497.5</v>
      </c>
      <c r="S296" s="28" t="s">
        <v>38</v>
      </c>
      <c r="T296" s="32" t="s">
        <v>29</v>
      </c>
    </row>
    <row r="297" spans="1:20">
      <c r="A297" s="28">
        <v>284</v>
      </c>
      <c r="B297" s="26" t="s">
        <v>425</v>
      </c>
      <c r="C297" s="27" t="s">
        <v>355</v>
      </c>
      <c r="D297" s="26" t="s">
        <v>358</v>
      </c>
      <c r="E297" s="28" t="s">
        <v>27</v>
      </c>
      <c r="F297" s="33">
        <v>20000</v>
      </c>
      <c r="G297" s="56">
        <v>0</v>
      </c>
      <c r="H297" s="30">
        <v>25</v>
      </c>
      <c r="I297" s="30">
        <v>574</v>
      </c>
      <c r="J297" s="30">
        <f t="shared" si="36"/>
        <v>1419.9999999999998</v>
      </c>
      <c r="K297" s="29">
        <v>260</v>
      </c>
      <c r="L297" s="31">
        <v>608</v>
      </c>
      <c r="M297" s="30">
        <f t="shared" si="37"/>
        <v>1418</v>
      </c>
      <c r="N297" s="30">
        <v>0</v>
      </c>
      <c r="O297" s="30">
        <f t="shared" si="38"/>
        <v>1182</v>
      </c>
      <c r="P297" s="30">
        <f t="shared" si="39"/>
        <v>1207</v>
      </c>
      <c r="Q297" s="30">
        <f t="shared" si="35"/>
        <v>3098</v>
      </c>
      <c r="R297" s="30">
        <f t="shared" si="40"/>
        <v>18793</v>
      </c>
      <c r="S297" s="28" t="s">
        <v>28</v>
      </c>
      <c r="T297" s="32" t="s">
        <v>29</v>
      </c>
    </row>
    <row r="298" spans="1:20">
      <c r="A298" s="28">
        <v>285</v>
      </c>
      <c r="B298" s="26" t="s">
        <v>426</v>
      </c>
      <c r="C298" s="27" t="s">
        <v>355</v>
      </c>
      <c r="D298" s="26" t="s">
        <v>358</v>
      </c>
      <c r="E298" s="28" t="s">
        <v>27</v>
      </c>
      <c r="F298" s="33">
        <v>20000</v>
      </c>
      <c r="G298" s="56">
        <v>0</v>
      </c>
      <c r="H298" s="30">
        <v>25</v>
      </c>
      <c r="I298" s="30">
        <v>574</v>
      </c>
      <c r="J298" s="30">
        <f t="shared" si="36"/>
        <v>1419.9999999999998</v>
      </c>
      <c r="K298" s="29">
        <v>260</v>
      </c>
      <c r="L298" s="31">
        <v>608</v>
      </c>
      <c r="M298" s="30">
        <f t="shared" si="37"/>
        <v>1418</v>
      </c>
      <c r="N298" s="30">
        <v>0</v>
      </c>
      <c r="O298" s="30">
        <f t="shared" si="38"/>
        <v>1182</v>
      </c>
      <c r="P298" s="30">
        <f t="shared" si="39"/>
        <v>1207</v>
      </c>
      <c r="Q298" s="30">
        <f t="shared" si="35"/>
        <v>3098</v>
      </c>
      <c r="R298" s="30">
        <f t="shared" si="40"/>
        <v>18793</v>
      </c>
      <c r="S298" s="28" t="s">
        <v>28</v>
      </c>
      <c r="T298" s="32" t="s">
        <v>29</v>
      </c>
    </row>
    <row r="299" spans="1:20">
      <c r="A299" s="28">
        <v>286</v>
      </c>
      <c r="B299" s="26" t="s">
        <v>427</v>
      </c>
      <c r="C299" s="27" t="s">
        <v>428</v>
      </c>
      <c r="D299" s="26" t="s">
        <v>53</v>
      </c>
      <c r="E299" s="28" t="s">
        <v>27</v>
      </c>
      <c r="F299" s="33">
        <v>14000</v>
      </c>
      <c r="G299" s="56">
        <v>0</v>
      </c>
      <c r="H299" s="30">
        <v>25</v>
      </c>
      <c r="I299" s="30">
        <v>401.8</v>
      </c>
      <c r="J299" s="30">
        <f t="shared" si="36"/>
        <v>993.99999999999989</v>
      </c>
      <c r="K299" s="29">
        <v>182</v>
      </c>
      <c r="L299" s="31">
        <v>425.6</v>
      </c>
      <c r="M299" s="30">
        <f t="shared" si="37"/>
        <v>992.6</v>
      </c>
      <c r="N299" s="30">
        <v>0</v>
      </c>
      <c r="O299" s="30">
        <f t="shared" si="38"/>
        <v>827.40000000000009</v>
      </c>
      <c r="P299" s="30">
        <f t="shared" si="39"/>
        <v>852.40000000000009</v>
      </c>
      <c r="Q299" s="30">
        <f t="shared" si="35"/>
        <v>2168.6</v>
      </c>
      <c r="R299" s="30">
        <f t="shared" si="40"/>
        <v>13147.6</v>
      </c>
      <c r="S299" s="28" t="s">
        <v>38</v>
      </c>
      <c r="T299" s="32" t="s">
        <v>29</v>
      </c>
    </row>
    <row r="300" spans="1:20">
      <c r="A300" s="28">
        <v>287</v>
      </c>
      <c r="B300" s="26" t="s">
        <v>429</v>
      </c>
      <c r="C300" s="27" t="s">
        <v>428</v>
      </c>
      <c r="D300" s="26" t="s">
        <v>53</v>
      </c>
      <c r="E300" s="28" t="s">
        <v>27</v>
      </c>
      <c r="F300" s="33">
        <v>13000</v>
      </c>
      <c r="G300" s="56">
        <v>0</v>
      </c>
      <c r="H300" s="30">
        <v>25</v>
      </c>
      <c r="I300" s="30">
        <v>373.1</v>
      </c>
      <c r="J300" s="30">
        <f t="shared" si="36"/>
        <v>922.99999999999989</v>
      </c>
      <c r="K300" s="29">
        <v>169</v>
      </c>
      <c r="L300" s="31">
        <v>395.2</v>
      </c>
      <c r="M300" s="30">
        <f t="shared" si="37"/>
        <v>921.7</v>
      </c>
      <c r="N300" s="30">
        <v>0</v>
      </c>
      <c r="O300" s="30">
        <f t="shared" si="38"/>
        <v>768.3</v>
      </c>
      <c r="P300" s="30">
        <f t="shared" si="39"/>
        <v>793.3</v>
      </c>
      <c r="Q300" s="30">
        <f t="shared" si="35"/>
        <v>2013.7</v>
      </c>
      <c r="R300" s="30">
        <f t="shared" si="40"/>
        <v>12206.7</v>
      </c>
      <c r="S300" s="28" t="s">
        <v>38</v>
      </c>
      <c r="T300" s="32" t="s">
        <v>29</v>
      </c>
    </row>
    <row r="301" spans="1:20">
      <c r="A301" s="28">
        <v>288</v>
      </c>
      <c r="B301" s="26" t="s">
        <v>430</v>
      </c>
      <c r="C301" s="27" t="s">
        <v>428</v>
      </c>
      <c r="D301" s="26" t="s">
        <v>431</v>
      </c>
      <c r="E301" s="28" t="s">
        <v>27</v>
      </c>
      <c r="F301" s="33">
        <v>20000</v>
      </c>
      <c r="G301" s="56">
        <v>0</v>
      </c>
      <c r="H301" s="30">
        <v>25</v>
      </c>
      <c r="I301" s="30">
        <v>574</v>
      </c>
      <c r="J301" s="30">
        <f t="shared" si="36"/>
        <v>1419.9999999999998</v>
      </c>
      <c r="K301" s="29">
        <v>260</v>
      </c>
      <c r="L301" s="31">
        <v>608</v>
      </c>
      <c r="M301" s="30">
        <f t="shared" si="37"/>
        <v>1418</v>
      </c>
      <c r="N301" s="30">
        <v>0</v>
      </c>
      <c r="O301" s="30">
        <f t="shared" si="38"/>
        <v>1182</v>
      </c>
      <c r="P301" s="30">
        <f t="shared" si="39"/>
        <v>1207</v>
      </c>
      <c r="Q301" s="30">
        <f t="shared" si="35"/>
        <v>3098</v>
      </c>
      <c r="R301" s="30">
        <f t="shared" si="40"/>
        <v>18793</v>
      </c>
      <c r="S301" s="28" t="s">
        <v>28</v>
      </c>
      <c r="T301" s="32" t="s">
        <v>29</v>
      </c>
    </row>
    <row r="302" spans="1:20">
      <c r="A302" s="28">
        <v>289</v>
      </c>
      <c r="B302" s="26" t="s">
        <v>432</v>
      </c>
      <c r="C302" s="27" t="s">
        <v>428</v>
      </c>
      <c r="D302" s="26" t="s">
        <v>37</v>
      </c>
      <c r="E302" s="28" t="s">
        <v>27</v>
      </c>
      <c r="F302" s="33">
        <v>21450</v>
      </c>
      <c r="G302" s="56">
        <v>0</v>
      </c>
      <c r="H302" s="30">
        <v>25</v>
      </c>
      <c r="I302" s="30">
        <f>F302*2.87%</f>
        <v>615.61500000000001</v>
      </c>
      <c r="J302" s="30">
        <f t="shared" si="36"/>
        <v>1522.9499999999998</v>
      </c>
      <c r="K302" s="29">
        <f>F302*1.3%</f>
        <v>278.85000000000002</v>
      </c>
      <c r="L302" s="31">
        <f>F302*3.04%</f>
        <v>652.08000000000004</v>
      </c>
      <c r="M302" s="30">
        <f t="shared" si="37"/>
        <v>1520.8050000000001</v>
      </c>
      <c r="N302" s="30">
        <v>0</v>
      </c>
      <c r="O302" s="30">
        <f t="shared" si="38"/>
        <v>1267.6950000000002</v>
      </c>
      <c r="P302" s="30">
        <f t="shared" si="39"/>
        <v>1292.6950000000002</v>
      </c>
      <c r="Q302" s="30">
        <f t="shared" si="35"/>
        <v>3322.6049999999996</v>
      </c>
      <c r="R302" s="30">
        <f t="shared" si="40"/>
        <v>20157.305</v>
      </c>
      <c r="S302" s="28" t="s">
        <v>38</v>
      </c>
      <c r="T302" s="32" t="s">
        <v>29</v>
      </c>
    </row>
    <row r="303" spans="1:20">
      <c r="A303" s="28">
        <v>290</v>
      </c>
      <c r="B303" s="26" t="s">
        <v>433</v>
      </c>
      <c r="C303" s="27" t="s">
        <v>428</v>
      </c>
      <c r="D303" s="26" t="s">
        <v>53</v>
      </c>
      <c r="E303" s="28" t="s">
        <v>27</v>
      </c>
      <c r="F303" s="33">
        <v>22300</v>
      </c>
      <c r="G303" s="56">
        <v>0</v>
      </c>
      <c r="H303" s="34">
        <v>25</v>
      </c>
      <c r="I303" s="34">
        <f>F303*2.87%</f>
        <v>640.01</v>
      </c>
      <c r="J303" s="34">
        <f t="shared" si="36"/>
        <v>1583.3</v>
      </c>
      <c r="K303" s="35">
        <f>F303*1.3%</f>
        <v>289.90000000000003</v>
      </c>
      <c r="L303" s="36">
        <f>F303*3.04%</f>
        <v>677.92</v>
      </c>
      <c r="M303" s="34">
        <f t="shared" si="37"/>
        <v>1581.0700000000002</v>
      </c>
      <c r="N303" s="30">
        <v>0</v>
      </c>
      <c r="O303" s="34">
        <f t="shared" si="38"/>
        <v>1317.9299999999998</v>
      </c>
      <c r="P303" s="34">
        <f t="shared" si="39"/>
        <v>1342.9299999999998</v>
      </c>
      <c r="Q303" s="30">
        <f t="shared" si="35"/>
        <v>3454.2700000000004</v>
      </c>
      <c r="R303" s="34">
        <f t="shared" si="40"/>
        <v>20957.07</v>
      </c>
      <c r="S303" s="28" t="s">
        <v>38</v>
      </c>
      <c r="T303" s="32" t="s">
        <v>29</v>
      </c>
    </row>
    <row r="304" spans="1:20">
      <c r="A304" s="28">
        <v>291</v>
      </c>
      <c r="B304" s="26" t="s">
        <v>434</v>
      </c>
      <c r="C304" s="27" t="s">
        <v>435</v>
      </c>
      <c r="D304" s="26" t="s">
        <v>436</v>
      </c>
      <c r="E304" s="28" t="s">
        <v>27</v>
      </c>
      <c r="F304" s="33">
        <v>15000</v>
      </c>
      <c r="G304" s="56">
        <v>0</v>
      </c>
      <c r="H304" s="30">
        <v>25</v>
      </c>
      <c r="I304" s="30">
        <v>430.5</v>
      </c>
      <c r="J304" s="30">
        <f t="shared" si="36"/>
        <v>1065</v>
      </c>
      <c r="K304" s="29">
        <v>195</v>
      </c>
      <c r="L304" s="31">
        <v>456</v>
      </c>
      <c r="M304" s="30">
        <f t="shared" si="37"/>
        <v>1063.5</v>
      </c>
      <c r="N304" s="30">
        <v>0</v>
      </c>
      <c r="O304" s="30">
        <f t="shared" si="38"/>
        <v>886.5</v>
      </c>
      <c r="P304" s="30">
        <f t="shared" si="39"/>
        <v>911.5</v>
      </c>
      <c r="Q304" s="30">
        <f t="shared" si="35"/>
        <v>2323.5</v>
      </c>
      <c r="R304" s="30">
        <f t="shared" si="40"/>
        <v>14088.5</v>
      </c>
      <c r="S304" s="28" t="s">
        <v>38</v>
      </c>
      <c r="T304" s="32" t="s">
        <v>29</v>
      </c>
    </row>
    <row r="305" spans="1:20">
      <c r="A305" s="28">
        <v>292</v>
      </c>
      <c r="B305" s="26" t="s">
        <v>437</v>
      </c>
      <c r="C305" s="27" t="s">
        <v>435</v>
      </c>
      <c r="D305" s="26" t="s">
        <v>97</v>
      </c>
      <c r="E305" s="28" t="s">
        <v>27</v>
      </c>
      <c r="F305" s="33">
        <v>22100</v>
      </c>
      <c r="G305" s="56">
        <v>0</v>
      </c>
      <c r="H305" s="34">
        <v>25</v>
      </c>
      <c r="I305" s="34">
        <f>F305*2.87%</f>
        <v>634.27</v>
      </c>
      <c r="J305" s="34">
        <f t="shared" si="36"/>
        <v>1569.1</v>
      </c>
      <c r="K305" s="35">
        <f>F305*1.3%</f>
        <v>287.3</v>
      </c>
      <c r="L305" s="36">
        <f>F305*3.04%</f>
        <v>671.84</v>
      </c>
      <c r="M305" s="34">
        <f t="shared" si="37"/>
        <v>1566.89</v>
      </c>
      <c r="N305" s="30">
        <v>0</v>
      </c>
      <c r="O305" s="34">
        <f t="shared" si="38"/>
        <v>1306.1100000000001</v>
      </c>
      <c r="P305" s="34">
        <f t="shared" si="39"/>
        <v>1331.1100000000001</v>
      </c>
      <c r="Q305" s="30">
        <f t="shared" si="35"/>
        <v>3423.29</v>
      </c>
      <c r="R305" s="34">
        <f t="shared" si="40"/>
        <v>20768.89</v>
      </c>
      <c r="S305" s="28" t="s">
        <v>28</v>
      </c>
      <c r="T305" s="32" t="s">
        <v>29</v>
      </c>
    </row>
    <row r="306" spans="1:20">
      <c r="A306" s="28">
        <v>293</v>
      </c>
      <c r="B306" s="26" t="s">
        <v>438</v>
      </c>
      <c r="C306" s="27" t="s">
        <v>435</v>
      </c>
      <c r="D306" s="26" t="s">
        <v>436</v>
      </c>
      <c r="E306" s="28" t="s">
        <v>27</v>
      </c>
      <c r="F306" s="33">
        <v>20000</v>
      </c>
      <c r="G306" s="56">
        <v>0</v>
      </c>
      <c r="H306" s="30">
        <v>25</v>
      </c>
      <c r="I306" s="30">
        <v>574</v>
      </c>
      <c r="J306" s="30">
        <f t="shared" si="36"/>
        <v>1419.9999999999998</v>
      </c>
      <c r="K306" s="29">
        <v>260</v>
      </c>
      <c r="L306" s="31">
        <v>608</v>
      </c>
      <c r="M306" s="30">
        <f t="shared" si="37"/>
        <v>1418</v>
      </c>
      <c r="N306" s="30">
        <v>0</v>
      </c>
      <c r="O306" s="30">
        <f t="shared" si="38"/>
        <v>1182</v>
      </c>
      <c r="P306" s="30">
        <f t="shared" si="39"/>
        <v>1207</v>
      </c>
      <c r="Q306" s="30">
        <f t="shared" si="35"/>
        <v>3098</v>
      </c>
      <c r="R306" s="30">
        <f t="shared" si="40"/>
        <v>18793</v>
      </c>
      <c r="S306" s="28" t="s">
        <v>28</v>
      </c>
      <c r="T306" s="32" t="s">
        <v>29</v>
      </c>
    </row>
    <row r="307" spans="1:20">
      <c r="A307" s="28">
        <v>294</v>
      </c>
      <c r="B307" s="26" t="s">
        <v>439</v>
      </c>
      <c r="C307" s="27" t="s">
        <v>435</v>
      </c>
      <c r="D307" s="26" t="s">
        <v>436</v>
      </c>
      <c r="E307" s="28" t="s">
        <v>27</v>
      </c>
      <c r="F307" s="33">
        <v>10000</v>
      </c>
      <c r="G307" s="56">
        <v>0</v>
      </c>
      <c r="H307" s="30">
        <v>25</v>
      </c>
      <c r="I307" s="30">
        <v>287</v>
      </c>
      <c r="J307" s="30">
        <f t="shared" si="36"/>
        <v>709.99999999999989</v>
      </c>
      <c r="K307" s="29">
        <v>130</v>
      </c>
      <c r="L307" s="31">
        <v>304</v>
      </c>
      <c r="M307" s="30">
        <f t="shared" si="37"/>
        <v>709</v>
      </c>
      <c r="N307" s="30">
        <v>0</v>
      </c>
      <c r="O307" s="30">
        <f t="shared" si="38"/>
        <v>591</v>
      </c>
      <c r="P307" s="30">
        <f t="shared" si="39"/>
        <v>616</v>
      </c>
      <c r="Q307" s="30">
        <f t="shared" si="35"/>
        <v>1549</v>
      </c>
      <c r="R307" s="30">
        <f t="shared" si="40"/>
        <v>9384</v>
      </c>
      <c r="S307" s="28" t="s">
        <v>38</v>
      </c>
      <c r="T307" s="32" t="s">
        <v>29</v>
      </c>
    </row>
    <row r="308" spans="1:20">
      <c r="A308" s="28">
        <v>295</v>
      </c>
      <c r="B308" s="26" t="s">
        <v>440</v>
      </c>
      <c r="C308" s="27" t="s">
        <v>435</v>
      </c>
      <c r="D308" s="26" t="s">
        <v>441</v>
      </c>
      <c r="E308" s="28" t="s">
        <v>27</v>
      </c>
      <c r="F308" s="33">
        <v>30000</v>
      </c>
      <c r="G308" s="56">
        <v>0</v>
      </c>
      <c r="H308" s="30">
        <v>25</v>
      </c>
      <c r="I308" s="34">
        <v>861</v>
      </c>
      <c r="J308" s="34">
        <f t="shared" si="36"/>
        <v>2130</v>
      </c>
      <c r="K308" s="35">
        <v>390</v>
      </c>
      <c r="L308" s="36">
        <v>912</v>
      </c>
      <c r="M308" s="34">
        <f t="shared" si="37"/>
        <v>2127</v>
      </c>
      <c r="N308" s="30">
        <v>0</v>
      </c>
      <c r="O308" s="34">
        <f t="shared" si="38"/>
        <v>1773</v>
      </c>
      <c r="P308" s="34">
        <f t="shared" si="39"/>
        <v>1798</v>
      </c>
      <c r="Q308" s="30">
        <f t="shared" si="35"/>
        <v>4647</v>
      </c>
      <c r="R308" s="34">
        <f t="shared" si="40"/>
        <v>28202</v>
      </c>
      <c r="S308" s="28" t="s">
        <v>28</v>
      </c>
      <c r="T308" s="32" t="s">
        <v>29</v>
      </c>
    </row>
    <row r="309" spans="1:20">
      <c r="A309" s="28">
        <v>296</v>
      </c>
      <c r="B309" s="26" t="s">
        <v>442</v>
      </c>
      <c r="C309" s="27" t="s">
        <v>435</v>
      </c>
      <c r="D309" s="26" t="s">
        <v>436</v>
      </c>
      <c r="E309" s="28" t="s">
        <v>107</v>
      </c>
      <c r="F309" s="33">
        <v>10000</v>
      </c>
      <c r="G309" s="56">
        <v>0</v>
      </c>
      <c r="H309" s="30">
        <v>25</v>
      </c>
      <c r="I309" s="30">
        <v>287</v>
      </c>
      <c r="J309" s="30">
        <f t="shared" si="36"/>
        <v>709.99999999999989</v>
      </c>
      <c r="K309" s="29">
        <v>130</v>
      </c>
      <c r="L309" s="31">
        <v>304</v>
      </c>
      <c r="M309" s="30">
        <f t="shared" si="37"/>
        <v>709</v>
      </c>
      <c r="N309" s="30">
        <v>0</v>
      </c>
      <c r="O309" s="30">
        <f t="shared" si="38"/>
        <v>591</v>
      </c>
      <c r="P309" s="30">
        <f t="shared" si="39"/>
        <v>616</v>
      </c>
      <c r="Q309" s="30">
        <f t="shared" si="35"/>
        <v>1549</v>
      </c>
      <c r="R309" s="30">
        <f t="shared" si="40"/>
        <v>9384</v>
      </c>
      <c r="S309" s="28" t="s">
        <v>28</v>
      </c>
      <c r="T309" s="32" t="s">
        <v>29</v>
      </c>
    </row>
    <row r="310" spans="1:20">
      <c r="A310" s="28">
        <v>297</v>
      </c>
      <c r="B310" s="26" t="s">
        <v>443</v>
      </c>
      <c r="C310" s="27" t="s">
        <v>435</v>
      </c>
      <c r="D310" s="26" t="s">
        <v>436</v>
      </c>
      <c r="E310" s="28" t="s">
        <v>27</v>
      </c>
      <c r="F310" s="33">
        <v>13000</v>
      </c>
      <c r="G310" s="56">
        <v>0</v>
      </c>
      <c r="H310" s="30">
        <v>25</v>
      </c>
      <c r="I310" s="30">
        <v>373.1</v>
      </c>
      <c r="J310" s="30">
        <f t="shared" si="36"/>
        <v>922.99999999999989</v>
      </c>
      <c r="K310" s="29">
        <v>169</v>
      </c>
      <c r="L310" s="31">
        <v>395.2</v>
      </c>
      <c r="M310" s="30">
        <f t="shared" si="37"/>
        <v>921.7</v>
      </c>
      <c r="N310" s="30">
        <v>0</v>
      </c>
      <c r="O310" s="30">
        <f t="shared" si="38"/>
        <v>768.3</v>
      </c>
      <c r="P310" s="30">
        <f t="shared" si="39"/>
        <v>793.3</v>
      </c>
      <c r="Q310" s="30">
        <f t="shared" si="35"/>
        <v>2013.7</v>
      </c>
      <c r="R310" s="30">
        <f t="shared" si="40"/>
        <v>12206.7</v>
      </c>
      <c r="S310" s="28" t="s">
        <v>28</v>
      </c>
      <c r="T310" s="32" t="s">
        <v>29</v>
      </c>
    </row>
    <row r="311" spans="1:20">
      <c r="A311" s="28">
        <v>298</v>
      </c>
      <c r="B311" s="26" t="s">
        <v>444</v>
      </c>
      <c r="C311" s="27" t="s">
        <v>435</v>
      </c>
      <c r="D311" s="26" t="s">
        <v>436</v>
      </c>
      <c r="E311" s="28" t="s">
        <v>27</v>
      </c>
      <c r="F311" s="33">
        <v>10000</v>
      </c>
      <c r="G311" s="56">
        <v>0</v>
      </c>
      <c r="H311" s="30">
        <v>25</v>
      </c>
      <c r="I311" s="30">
        <v>287</v>
      </c>
      <c r="J311" s="30">
        <f t="shared" si="36"/>
        <v>709.99999999999989</v>
      </c>
      <c r="K311" s="29">
        <v>130</v>
      </c>
      <c r="L311" s="31">
        <v>304</v>
      </c>
      <c r="M311" s="30">
        <f t="shared" si="37"/>
        <v>709</v>
      </c>
      <c r="N311" s="30">
        <v>0</v>
      </c>
      <c r="O311" s="30">
        <f t="shared" si="38"/>
        <v>591</v>
      </c>
      <c r="P311" s="30">
        <f t="shared" si="39"/>
        <v>616</v>
      </c>
      <c r="Q311" s="30">
        <f t="shared" si="35"/>
        <v>1549</v>
      </c>
      <c r="R311" s="30">
        <f t="shared" si="40"/>
        <v>9384</v>
      </c>
      <c r="S311" s="28" t="s">
        <v>28</v>
      </c>
      <c r="T311" s="32" t="s">
        <v>29</v>
      </c>
    </row>
    <row r="312" spans="1:20">
      <c r="A312" s="28">
        <v>299</v>
      </c>
      <c r="B312" s="26" t="s">
        <v>445</v>
      </c>
      <c r="C312" s="27" t="s">
        <v>435</v>
      </c>
      <c r="D312" s="26" t="s">
        <v>436</v>
      </c>
      <c r="E312" s="28" t="s">
        <v>27</v>
      </c>
      <c r="F312" s="33">
        <v>15000</v>
      </c>
      <c r="G312" s="56">
        <v>0</v>
      </c>
      <c r="H312" s="30">
        <v>25</v>
      </c>
      <c r="I312" s="30">
        <v>430.5</v>
      </c>
      <c r="J312" s="30">
        <f t="shared" si="36"/>
        <v>1065</v>
      </c>
      <c r="K312" s="29">
        <v>195</v>
      </c>
      <c r="L312" s="31">
        <v>456</v>
      </c>
      <c r="M312" s="30">
        <f t="shared" si="37"/>
        <v>1063.5</v>
      </c>
      <c r="N312" s="30">
        <v>0</v>
      </c>
      <c r="O312" s="30">
        <f t="shared" si="38"/>
        <v>886.5</v>
      </c>
      <c r="P312" s="30">
        <f t="shared" si="39"/>
        <v>911.5</v>
      </c>
      <c r="Q312" s="30">
        <f t="shared" si="35"/>
        <v>2323.5</v>
      </c>
      <c r="R312" s="30">
        <f t="shared" si="40"/>
        <v>14088.5</v>
      </c>
      <c r="S312" s="28" t="s">
        <v>28</v>
      </c>
      <c r="T312" s="32" t="s">
        <v>29</v>
      </c>
    </row>
    <row r="313" spans="1:20">
      <c r="A313" s="28">
        <v>300</v>
      </c>
      <c r="B313" s="26" t="s">
        <v>446</v>
      </c>
      <c r="C313" s="27" t="s">
        <v>435</v>
      </c>
      <c r="D313" s="26" t="s">
        <v>436</v>
      </c>
      <c r="E313" s="28" t="s">
        <v>27</v>
      </c>
      <c r="F313" s="33">
        <v>15000</v>
      </c>
      <c r="G313" s="56">
        <v>0</v>
      </c>
      <c r="H313" s="30">
        <v>25</v>
      </c>
      <c r="I313" s="30">
        <v>430.5</v>
      </c>
      <c r="J313" s="30">
        <f t="shared" si="36"/>
        <v>1065</v>
      </c>
      <c r="K313" s="29">
        <v>195</v>
      </c>
      <c r="L313" s="31">
        <v>456</v>
      </c>
      <c r="M313" s="30">
        <f t="shared" si="37"/>
        <v>1063.5</v>
      </c>
      <c r="N313" s="30">
        <v>0</v>
      </c>
      <c r="O313" s="30">
        <f t="shared" si="38"/>
        <v>886.5</v>
      </c>
      <c r="P313" s="30">
        <f t="shared" si="39"/>
        <v>911.5</v>
      </c>
      <c r="Q313" s="30">
        <f t="shared" si="35"/>
        <v>2323.5</v>
      </c>
      <c r="R313" s="30">
        <f t="shared" si="40"/>
        <v>14088.5</v>
      </c>
      <c r="S313" s="28" t="s">
        <v>28</v>
      </c>
      <c r="T313" s="32" t="s">
        <v>29</v>
      </c>
    </row>
    <row r="314" spans="1:20">
      <c r="A314" s="28">
        <v>301</v>
      </c>
      <c r="B314" s="26" t="s">
        <v>447</v>
      </c>
      <c r="C314" s="27" t="s">
        <v>435</v>
      </c>
      <c r="D314" s="26" t="s">
        <v>37</v>
      </c>
      <c r="E314" s="28" t="s">
        <v>27</v>
      </c>
      <c r="F314" s="33">
        <v>20000</v>
      </c>
      <c r="G314" s="56">
        <v>0</v>
      </c>
      <c r="H314" s="30">
        <v>25</v>
      </c>
      <c r="I314" s="30">
        <v>574</v>
      </c>
      <c r="J314" s="30">
        <f t="shared" si="36"/>
        <v>1419.9999999999998</v>
      </c>
      <c r="K314" s="29">
        <v>260</v>
      </c>
      <c r="L314" s="31">
        <v>608</v>
      </c>
      <c r="M314" s="30">
        <f t="shared" si="37"/>
        <v>1418</v>
      </c>
      <c r="N314" s="30">
        <v>0</v>
      </c>
      <c r="O314" s="30">
        <f t="shared" si="38"/>
        <v>1182</v>
      </c>
      <c r="P314" s="30">
        <f t="shared" si="39"/>
        <v>1207</v>
      </c>
      <c r="Q314" s="30">
        <f t="shared" si="35"/>
        <v>3098</v>
      </c>
      <c r="R314" s="30">
        <f t="shared" si="40"/>
        <v>18793</v>
      </c>
      <c r="S314" s="28" t="s">
        <v>38</v>
      </c>
      <c r="T314" s="32" t="s">
        <v>29</v>
      </c>
    </row>
    <row r="315" spans="1:20">
      <c r="A315" s="28">
        <v>302</v>
      </c>
      <c r="B315" s="26" t="s">
        <v>448</v>
      </c>
      <c r="C315" s="27" t="s">
        <v>435</v>
      </c>
      <c r="D315" s="26" t="s">
        <v>436</v>
      </c>
      <c r="E315" s="28" t="s">
        <v>27</v>
      </c>
      <c r="F315" s="33">
        <v>10000</v>
      </c>
      <c r="G315" s="56">
        <v>0</v>
      </c>
      <c r="H315" s="30">
        <v>25</v>
      </c>
      <c r="I315" s="30">
        <v>287</v>
      </c>
      <c r="J315" s="30">
        <f t="shared" si="36"/>
        <v>709.99999999999989</v>
      </c>
      <c r="K315" s="29">
        <v>130</v>
      </c>
      <c r="L315" s="31">
        <v>304</v>
      </c>
      <c r="M315" s="30">
        <f t="shared" si="37"/>
        <v>709</v>
      </c>
      <c r="N315" s="30">
        <v>0</v>
      </c>
      <c r="O315" s="30">
        <f t="shared" si="38"/>
        <v>591</v>
      </c>
      <c r="P315" s="30">
        <f t="shared" si="39"/>
        <v>616</v>
      </c>
      <c r="Q315" s="30">
        <f t="shared" si="35"/>
        <v>1549</v>
      </c>
      <c r="R315" s="30">
        <f t="shared" si="40"/>
        <v>9384</v>
      </c>
      <c r="S315" s="28" t="s">
        <v>28</v>
      </c>
      <c r="T315" s="32" t="s">
        <v>29</v>
      </c>
    </row>
    <row r="316" spans="1:20">
      <c r="A316" s="28">
        <v>303</v>
      </c>
      <c r="B316" s="26" t="s">
        <v>449</v>
      </c>
      <c r="C316" s="27" t="s">
        <v>435</v>
      </c>
      <c r="D316" s="26" t="s">
        <v>450</v>
      </c>
      <c r="E316" s="28" t="s">
        <v>27</v>
      </c>
      <c r="F316" s="33">
        <v>19000</v>
      </c>
      <c r="G316" s="56">
        <v>0</v>
      </c>
      <c r="H316" s="30">
        <v>25</v>
      </c>
      <c r="I316" s="30">
        <v>545.29999999999995</v>
      </c>
      <c r="J316" s="30">
        <f t="shared" si="36"/>
        <v>1348.9999999999998</v>
      </c>
      <c r="K316" s="29">
        <v>247</v>
      </c>
      <c r="L316" s="31">
        <v>577.6</v>
      </c>
      <c r="M316" s="30">
        <f t="shared" si="37"/>
        <v>1347.1000000000001</v>
      </c>
      <c r="N316" s="30">
        <v>0</v>
      </c>
      <c r="O316" s="30">
        <f t="shared" si="38"/>
        <v>1122.9000000000001</v>
      </c>
      <c r="P316" s="30">
        <f t="shared" si="39"/>
        <v>1147.9000000000001</v>
      </c>
      <c r="Q316" s="30">
        <f t="shared" si="35"/>
        <v>2943.1</v>
      </c>
      <c r="R316" s="30">
        <f t="shared" si="40"/>
        <v>17852.099999999999</v>
      </c>
      <c r="S316" s="28" t="s">
        <v>38</v>
      </c>
      <c r="T316" s="32" t="s">
        <v>29</v>
      </c>
    </row>
    <row r="317" spans="1:20">
      <c r="A317" s="28">
        <v>304</v>
      </c>
      <c r="B317" s="26" t="s">
        <v>451</v>
      </c>
      <c r="C317" s="27" t="s">
        <v>435</v>
      </c>
      <c r="D317" s="26" t="s">
        <v>452</v>
      </c>
      <c r="E317" s="28" t="s">
        <v>27</v>
      </c>
      <c r="F317" s="33">
        <v>13000</v>
      </c>
      <c r="G317" s="56">
        <v>0</v>
      </c>
      <c r="H317" s="30">
        <v>25</v>
      </c>
      <c r="I317" s="30">
        <v>373.1</v>
      </c>
      <c r="J317" s="30">
        <f t="shared" si="36"/>
        <v>922.99999999999989</v>
      </c>
      <c r="K317" s="29">
        <v>169</v>
      </c>
      <c r="L317" s="31">
        <v>395.2</v>
      </c>
      <c r="M317" s="30">
        <f t="shared" si="37"/>
        <v>921.7</v>
      </c>
      <c r="N317" s="30">
        <v>0</v>
      </c>
      <c r="O317" s="30">
        <f t="shared" si="38"/>
        <v>768.3</v>
      </c>
      <c r="P317" s="30">
        <f t="shared" si="39"/>
        <v>793.3</v>
      </c>
      <c r="Q317" s="30">
        <f t="shared" si="35"/>
        <v>2013.7</v>
      </c>
      <c r="R317" s="30">
        <f t="shared" si="40"/>
        <v>12206.7</v>
      </c>
      <c r="S317" s="28" t="s">
        <v>28</v>
      </c>
      <c r="T317" s="32" t="s">
        <v>29</v>
      </c>
    </row>
    <row r="318" spans="1:20" s="40" customFormat="1" ht="15.75">
      <c r="A318" s="28">
        <v>305</v>
      </c>
      <c r="B318" s="38" t="s">
        <v>453</v>
      </c>
      <c r="C318" s="27" t="s">
        <v>435</v>
      </c>
      <c r="D318" s="39" t="s">
        <v>124</v>
      </c>
      <c r="E318" s="28" t="s">
        <v>182</v>
      </c>
      <c r="F318" s="64">
        <v>10000</v>
      </c>
      <c r="G318" s="56">
        <v>0</v>
      </c>
      <c r="H318" s="30">
        <v>25</v>
      </c>
      <c r="I318" s="30">
        <v>287</v>
      </c>
      <c r="J318" s="30">
        <f t="shared" si="36"/>
        <v>709.99999999999989</v>
      </c>
      <c r="K318" s="29">
        <v>130</v>
      </c>
      <c r="L318" s="31">
        <v>304</v>
      </c>
      <c r="M318" s="30">
        <f t="shared" si="37"/>
        <v>709</v>
      </c>
      <c r="N318" s="30">
        <v>0</v>
      </c>
      <c r="O318" s="30">
        <f t="shared" si="38"/>
        <v>591</v>
      </c>
      <c r="P318" s="30">
        <f t="shared" si="39"/>
        <v>616</v>
      </c>
      <c r="Q318" s="30">
        <f t="shared" si="35"/>
        <v>1549</v>
      </c>
      <c r="R318" s="30">
        <f t="shared" si="40"/>
        <v>9384</v>
      </c>
      <c r="S318" s="28" t="s">
        <v>28</v>
      </c>
      <c r="T318" s="32" t="s">
        <v>29</v>
      </c>
    </row>
    <row r="319" spans="1:20" s="40" customFormat="1" ht="15.75">
      <c r="A319" s="28">
        <v>306</v>
      </c>
      <c r="B319" s="38" t="s">
        <v>454</v>
      </c>
      <c r="C319" s="27" t="s">
        <v>435</v>
      </c>
      <c r="D319" s="39" t="s">
        <v>436</v>
      </c>
      <c r="E319" s="28" t="s">
        <v>107</v>
      </c>
      <c r="F319" s="64">
        <v>10000</v>
      </c>
      <c r="G319" s="56">
        <v>0</v>
      </c>
      <c r="H319" s="30">
        <v>25</v>
      </c>
      <c r="I319" s="30">
        <v>287</v>
      </c>
      <c r="J319" s="30">
        <f t="shared" si="36"/>
        <v>709.99999999999989</v>
      </c>
      <c r="K319" s="29">
        <v>130</v>
      </c>
      <c r="L319" s="31">
        <v>304</v>
      </c>
      <c r="M319" s="30">
        <f t="shared" si="37"/>
        <v>709</v>
      </c>
      <c r="N319" s="30">
        <v>0</v>
      </c>
      <c r="O319" s="30">
        <f t="shared" si="38"/>
        <v>591</v>
      </c>
      <c r="P319" s="30">
        <f t="shared" si="39"/>
        <v>616</v>
      </c>
      <c r="Q319" s="30">
        <f t="shared" si="35"/>
        <v>1549</v>
      </c>
      <c r="R319" s="30">
        <f t="shared" si="40"/>
        <v>9384</v>
      </c>
      <c r="S319" s="28" t="s">
        <v>28</v>
      </c>
      <c r="T319" s="32" t="s">
        <v>29</v>
      </c>
    </row>
    <row r="320" spans="1:20" s="40" customFormat="1" ht="15.75">
      <c r="A320" s="28">
        <v>307</v>
      </c>
      <c r="B320" s="38" t="s">
        <v>455</v>
      </c>
      <c r="C320" s="27" t="s">
        <v>435</v>
      </c>
      <c r="D320" s="39" t="s">
        <v>456</v>
      </c>
      <c r="E320" s="28" t="s">
        <v>107</v>
      </c>
      <c r="F320" s="64">
        <v>10000</v>
      </c>
      <c r="G320" s="56">
        <v>0</v>
      </c>
      <c r="H320" s="30">
        <v>25</v>
      </c>
      <c r="I320" s="30">
        <v>287</v>
      </c>
      <c r="J320" s="30">
        <f t="shared" si="36"/>
        <v>709.99999999999989</v>
      </c>
      <c r="K320" s="29">
        <v>130</v>
      </c>
      <c r="L320" s="31">
        <v>304</v>
      </c>
      <c r="M320" s="30">
        <f t="shared" si="37"/>
        <v>709</v>
      </c>
      <c r="N320" s="30">
        <v>0</v>
      </c>
      <c r="O320" s="30">
        <f t="shared" si="38"/>
        <v>591</v>
      </c>
      <c r="P320" s="30">
        <f t="shared" si="39"/>
        <v>616</v>
      </c>
      <c r="Q320" s="30">
        <f t="shared" si="35"/>
        <v>1549</v>
      </c>
      <c r="R320" s="30">
        <f t="shared" si="40"/>
        <v>9384</v>
      </c>
      <c r="S320" s="28" t="s">
        <v>28</v>
      </c>
      <c r="T320" s="32" t="s">
        <v>29</v>
      </c>
    </row>
    <row r="321" spans="1:20">
      <c r="A321" s="28">
        <v>308</v>
      </c>
      <c r="B321" s="26" t="s">
        <v>457</v>
      </c>
      <c r="C321" s="27" t="s">
        <v>435</v>
      </c>
      <c r="D321" s="26" t="s">
        <v>436</v>
      </c>
      <c r="E321" s="28" t="s">
        <v>27</v>
      </c>
      <c r="F321" s="33">
        <v>10000</v>
      </c>
      <c r="G321" s="56">
        <v>0</v>
      </c>
      <c r="H321" s="30">
        <v>25</v>
      </c>
      <c r="I321" s="30">
        <v>287</v>
      </c>
      <c r="J321" s="30">
        <f t="shared" si="36"/>
        <v>709.99999999999989</v>
      </c>
      <c r="K321" s="29">
        <v>130</v>
      </c>
      <c r="L321" s="31">
        <v>304</v>
      </c>
      <c r="M321" s="30">
        <f t="shared" si="37"/>
        <v>709</v>
      </c>
      <c r="N321" s="30">
        <v>0</v>
      </c>
      <c r="O321" s="30">
        <f t="shared" si="38"/>
        <v>591</v>
      </c>
      <c r="P321" s="30">
        <f t="shared" si="39"/>
        <v>616</v>
      </c>
      <c r="Q321" s="30">
        <f t="shared" si="35"/>
        <v>1549</v>
      </c>
      <c r="R321" s="30">
        <f t="shared" si="40"/>
        <v>9384</v>
      </c>
      <c r="S321" s="28" t="s">
        <v>28</v>
      </c>
      <c r="T321" s="32" t="s">
        <v>29</v>
      </c>
    </row>
    <row r="322" spans="1:20">
      <c r="A322" s="28">
        <v>309</v>
      </c>
      <c r="B322" s="26" t="s">
        <v>458</v>
      </c>
      <c r="C322" s="27" t="s">
        <v>435</v>
      </c>
      <c r="D322" s="26" t="s">
        <v>436</v>
      </c>
      <c r="E322" s="28" t="s">
        <v>27</v>
      </c>
      <c r="F322" s="33">
        <v>15000</v>
      </c>
      <c r="G322" s="56">
        <v>0</v>
      </c>
      <c r="H322" s="30">
        <v>25</v>
      </c>
      <c r="I322" s="30">
        <v>430.5</v>
      </c>
      <c r="J322" s="30">
        <f t="shared" si="36"/>
        <v>1065</v>
      </c>
      <c r="K322" s="29">
        <v>195</v>
      </c>
      <c r="L322" s="31">
        <v>456</v>
      </c>
      <c r="M322" s="30">
        <f t="shared" si="37"/>
        <v>1063.5</v>
      </c>
      <c r="N322" s="30">
        <v>0</v>
      </c>
      <c r="O322" s="30">
        <f t="shared" si="38"/>
        <v>886.5</v>
      </c>
      <c r="P322" s="30">
        <f t="shared" si="39"/>
        <v>911.5</v>
      </c>
      <c r="Q322" s="30">
        <f t="shared" si="35"/>
        <v>2323.5</v>
      </c>
      <c r="R322" s="30">
        <f t="shared" si="40"/>
        <v>14088.5</v>
      </c>
      <c r="S322" s="28" t="s">
        <v>28</v>
      </c>
      <c r="T322" s="32" t="s">
        <v>29</v>
      </c>
    </row>
    <row r="323" spans="1:20">
      <c r="A323" s="28">
        <v>310</v>
      </c>
      <c r="B323" s="26" t="s">
        <v>459</v>
      </c>
      <c r="C323" s="27" t="s">
        <v>435</v>
      </c>
      <c r="D323" s="26" t="s">
        <v>436</v>
      </c>
      <c r="E323" s="28" t="s">
        <v>27</v>
      </c>
      <c r="F323" s="33">
        <v>20000</v>
      </c>
      <c r="G323" s="56">
        <v>0</v>
      </c>
      <c r="H323" s="30">
        <v>25</v>
      </c>
      <c r="I323" s="30">
        <v>574</v>
      </c>
      <c r="J323" s="30">
        <f t="shared" si="36"/>
        <v>1419.9999999999998</v>
      </c>
      <c r="K323" s="29">
        <v>260</v>
      </c>
      <c r="L323" s="31">
        <v>608</v>
      </c>
      <c r="M323" s="30">
        <f t="shared" si="37"/>
        <v>1418</v>
      </c>
      <c r="N323" s="30">
        <v>0</v>
      </c>
      <c r="O323" s="30">
        <f t="shared" si="38"/>
        <v>1182</v>
      </c>
      <c r="P323" s="30">
        <f t="shared" si="39"/>
        <v>1207</v>
      </c>
      <c r="Q323" s="30">
        <f t="shared" si="35"/>
        <v>3098</v>
      </c>
      <c r="R323" s="30">
        <f t="shared" si="40"/>
        <v>18793</v>
      </c>
      <c r="S323" s="28" t="s">
        <v>28</v>
      </c>
      <c r="T323" s="32" t="s">
        <v>29</v>
      </c>
    </row>
    <row r="324" spans="1:20">
      <c r="A324" s="28">
        <v>311</v>
      </c>
      <c r="B324" s="26" t="s">
        <v>460</v>
      </c>
      <c r="C324" s="27" t="s">
        <v>435</v>
      </c>
      <c r="D324" s="26" t="s">
        <v>436</v>
      </c>
      <c r="E324" s="28" t="s">
        <v>27</v>
      </c>
      <c r="F324" s="33">
        <v>12000</v>
      </c>
      <c r="G324" s="56">
        <v>0</v>
      </c>
      <c r="H324" s="30">
        <v>25</v>
      </c>
      <c r="I324" s="30">
        <v>344.4</v>
      </c>
      <c r="J324" s="30">
        <f t="shared" si="36"/>
        <v>851.99999999999989</v>
      </c>
      <c r="K324" s="29">
        <v>156</v>
      </c>
      <c r="L324" s="31">
        <v>364.8</v>
      </c>
      <c r="M324" s="30">
        <f t="shared" si="37"/>
        <v>850.80000000000007</v>
      </c>
      <c r="N324" s="30">
        <v>0</v>
      </c>
      <c r="O324" s="30">
        <f t="shared" si="38"/>
        <v>709.2</v>
      </c>
      <c r="P324" s="30">
        <f t="shared" si="39"/>
        <v>734.2</v>
      </c>
      <c r="Q324" s="30">
        <f t="shared" si="35"/>
        <v>1858.8</v>
      </c>
      <c r="R324" s="30">
        <f t="shared" si="40"/>
        <v>11265.8</v>
      </c>
      <c r="S324" s="28" t="s">
        <v>28</v>
      </c>
      <c r="T324" s="32" t="s">
        <v>29</v>
      </c>
    </row>
    <row r="325" spans="1:20">
      <c r="A325" s="28">
        <v>312</v>
      </c>
      <c r="B325" s="26" t="s">
        <v>461</v>
      </c>
      <c r="C325" s="27" t="s">
        <v>435</v>
      </c>
      <c r="D325" s="26" t="s">
        <v>436</v>
      </c>
      <c r="E325" s="28" t="s">
        <v>27</v>
      </c>
      <c r="F325" s="33">
        <v>10000</v>
      </c>
      <c r="G325" s="56">
        <v>0</v>
      </c>
      <c r="H325" s="30">
        <v>25</v>
      </c>
      <c r="I325" s="30">
        <v>287</v>
      </c>
      <c r="J325" s="30">
        <f t="shared" si="36"/>
        <v>709.99999999999989</v>
      </c>
      <c r="K325" s="29">
        <v>130</v>
      </c>
      <c r="L325" s="31">
        <v>304</v>
      </c>
      <c r="M325" s="30">
        <f t="shared" si="37"/>
        <v>709</v>
      </c>
      <c r="N325" s="30">
        <v>0</v>
      </c>
      <c r="O325" s="30">
        <f t="shared" si="38"/>
        <v>591</v>
      </c>
      <c r="P325" s="30">
        <f t="shared" si="39"/>
        <v>616</v>
      </c>
      <c r="Q325" s="30">
        <f t="shared" si="35"/>
        <v>1549</v>
      </c>
      <c r="R325" s="30">
        <f t="shared" si="40"/>
        <v>9384</v>
      </c>
      <c r="S325" s="28" t="s">
        <v>28</v>
      </c>
      <c r="T325" s="32" t="s">
        <v>29</v>
      </c>
    </row>
    <row r="326" spans="1:20">
      <c r="A326" s="28">
        <v>313</v>
      </c>
      <c r="B326" s="26" t="s">
        <v>462</v>
      </c>
      <c r="C326" s="27" t="s">
        <v>435</v>
      </c>
      <c r="D326" s="26" t="s">
        <v>436</v>
      </c>
      <c r="E326" s="28" t="s">
        <v>27</v>
      </c>
      <c r="F326" s="33">
        <v>15000</v>
      </c>
      <c r="G326" s="56">
        <v>0</v>
      </c>
      <c r="H326" s="30">
        <v>25</v>
      </c>
      <c r="I326" s="30">
        <v>430.5</v>
      </c>
      <c r="J326" s="30">
        <f t="shared" si="36"/>
        <v>1065</v>
      </c>
      <c r="K326" s="29">
        <v>195</v>
      </c>
      <c r="L326" s="31">
        <v>456</v>
      </c>
      <c r="M326" s="30">
        <f t="shared" si="37"/>
        <v>1063.5</v>
      </c>
      <c r="N326" s="30">
        <v>0</v>
      </c>
      <c r="O326" s="30">
        <f t="shared" si="38"/>
        <v>886.5</v>
      </c>
      <c r="P326" s="30">
        <f t="shared" si="39"/>
        <v>911.5</v>
      </c>
      <c r="Q326" s="30">
        <f t="shared" si="35"/>
        <v>2323.5</v>
      </c>
      <c r="R326" s="30">
        <f t="shared" si="40"/>
        <v>14088.5</v>
      </c>
      <c r="S326" s="28" t="s">
        <v>28</v>
      </c>
      <c r="T326" s="32" t="s">
        <v>29</v>
      </c>
    </row>
    <row r="327" spans="1:20">
      <c r="A327" s="28">
        <v>314</v>
      </c>
      <c r="B327" s="26" t="s">
        <v>463</v>
      </c>
      <c r="C327" s="27" t="s">
        <v>435</v>
      </c>
      <c r="D327" s="26" t="s">
        <v>436</v>
      </c>
      <c r="E327" s="28" t="s">
        <v>27</v>
      </c>
      <c r="F327" s="33">
        <v>10000</v>
      </c>
      <c r="G327" s="56">
        <v>0</v>
      </c>
      <c r="H327" s="30">
        <v>25</v>
      </c>
      <c r="I327" s="30">
        <v>287</v>
      </c>
      <c r="J327" s="30">
        <f t="shared" si="36"/>
        <v>709.99999999999989</v>
      </c>
      <c r="K327" s="29">
        <v>130</v>
      </c>
      <c r="L327" s="31">
        <v>304</v>
      </c>
      <c r="M327" s="30">
        <f t="shared" si="37"/>
        <v>709</v>
      </c>
      <c r="N327" s="30">
        <v>0</v>
      </c>
      <c r="O327" s="30">
        <f t="shared" si="38"/>
        <v>591</v>
      </c>
      <c r="P327" s="30">
        <f t="shared" si="39"/>
        <v>616</v>
      </c>
      <c r="Q327" s="30">
        <f t="shared" si="35"/>
        <v>1549</v>
      </c>
      <c r="R327" s="30">
        <f t="shared" si="40"/>
        <v>9384</v>
      </c>
      <c r="S327" s="28" t="s">
        <v>28</v>
      </c>
      <c r="T327" s="32" t="s">
        <v>29</v>
      </c>
    </row>
    <row r="328" spans="1:20">
      <c r="A328" s="28">
        <v>315</v>
      </c>
      <c r="B328" s="26" t="s">
        <v>464</v>
      </c>
      <c r="C328" s="27" t="s">
        <v>435</v>
      </c>
      <c r="D328" s="26" t="s">
        <v>436</v>
      </c>
      <c r="E328" s="28" t="s">
        <v>27</v>
      </c>
      <c r="F328" s="33">
        <v>13500</v>
      </c>
      <c r="G328" s="56">
        <v>0</v>
      </c>
      <c r="H328" s="30">
        <v>25</v>
      </c>
      <c r="I328" s="30">
        <f>F328*2.87%</f>
        <v>387.45</v>
      </c>
      <c r="J328" s="30">
        <f t="shared" si="36"/>
        <v>958.49999999999989</v>
      </c>
      <c r="K328" s="29">
        <f>F328*1.3%</f>
        <v>175.50000000000003</v>
      </c>
      <c r="L328" s="31">
        <f>F328*3.04%</f>
        <v>410.4</v>
      </c>
      <c r="M328" s="30">
        <f t="shared" si="37"/>
        <v>957.15000000000009</v>
      </c>
      <c r="N328" s="30">
        <v>0</v>
      </c>
      <c r="O328" s="30">
        <f t="shared" si="38"/>
        <v>797.84999999999991</v>
      </c>
      <c r="P328" s="30">
        <f t="shared" si="39"/>
        <v>822.84999999999991</v>
      </c>
      <c r="Q328" s="30">
        <f t="shared" si="35"/>
        <v>2091.15</v>
      </c>
      <c r="R328" s="30">
        <f t="shared" si="40"/>
        <v>12677.15</v>
      </c>
      <c r="S328" s="28" t="s">
        <v>28</v>
      </c>
      <c r="T328" s="32" t="s">
        <v>29</v>
      </c>
    </row>
    <row r="329" spans="1:20">
      <c r="A329" s="28">
        <v>316</v>
      </c>
      <c r="B329" s="26" t="s">
        <v>465</v>
      </c>
      <c r="C329" s="27" t="s">
        <v>435</v>
      </c>
      <c r="D329" s="26" t="s">
        <v>436</v>
      </c>
      <c r="E329" s="28" t="s">
        <v>27</v>
      </c>
      <c r="F329" s="33">
        <v>12000</v>
      </c>
      <c r="G329" s="56">
        <v>0</v>
      </c>
      <c r="H329" s="30">
        <v>25</v>
      </c>
      <c r="I329" s="30">
        <v>344.4</v>
      </c>
      <c r="J329" s="30">
        <f t="shared" si="36"/>
        <v>851.99999999999989</v>
      </c>
      <c r="K329" s="29">
        <v>156</v>
      </c>
      <c r="L329" s="31">
        <v>364.8</v>
      </c>
      <c r="M329" s="30">
        <f t="shared" si="37"/>
        <v>850.80000000000007</v>
      </c>
      <c r="N329" s="30">
        <v>0</v>
      </c>
      <c r="O329" s="30">
        <f t="shared" si="38"/>
        <v>709.2</v>
      </c>
      <c r="P329" s="30">
        <f t="shared" si="39"/>
        <v>734.2</v>
      </c>
      <c r="Q329" s="30">
        <f t="shared" si="35"/>
        <v>1858.8</v>
      </c>
      <c r="R329" s="30">
        <f t="shared" si="40"/>
        <v>11265.8</v>
      </c>
      <c r="S329" s="28" t="s">
        <v>28</v>
      </c>
      <c r="T329" s="32" t="s">
        <v>29</v>
      </c>
    </row>
    <row r="330" spans="1:20">
      <c r="A330" s="28">
        <v>317</v>
      </c>
      <c r="B330" s="26" t="s">
        <v>466</v>
      </c>
      <c r="C330" s="27" t="s">
        <v>435</v>
      </c>
      <c r="D330" s="26" t="s">
        <v>436</v>
      </c>
      <c r="E330" s="28" t="s">
        <v>27</v>
      </c>
      <c r="F330" s="33">
        <v>13000</v>
      </c>
      <c r="G330" s="56">
        <v>0</v>
      </c>
      <c r="H330" s="30">
        <v>25</v>
      </c>
      <c r="I330" s="30">
        <v>373.1</v>
      </c>
      <c r="J330" s="30">
        <f t="shared" si="36"/>
        <v>922.99999999999989</v>
      </c>
      <c r="K330" s="29">
        <v>169</v>
      </c>
      <c r="L330" s="31">
        <v>395.2</v>
      </c>
      <c r="M330" s="30">
        <f t="shared" si="37"/>
        <v>921.7</v>
      </c>
      <c r="N330" s="30">
        <v>0</v>
      </c>
      <c r="O330" s="30">
        <f t="shared" si="38"/>
        <v>768.3</v>
      </c>
      <c r="P330" s="30">
        <f t="shared" si="39"/>
        <v>793.3</v>
      </c>
      <c r="Q330" s="30">
        <f t="shared" si="35"/>
        <v>2013.7</v>
      </c>
      <c r="R330" s="30">
        <f t="shared" si="40"/>
        <v>12206.7</v>
      </c>
      <c r="S330" s="28" t="s">
        <v>28</v>
      </c>
      <c r="T330" s="32" t="s">
        <v>29</v>
      </c>
    </row>
    <row r="331" spans="1:20">
      <c r="A331" s="28">
        <v>318</v>
      </c>
      <c r="B331" s="26" t="s">
        <v>467</v>
      </c>
      <c r="C331" s="27" t="s">
        <v>435</v>
      </c>
      <c r="D331" s="26" t="s">
        <v>468</v>
      </c>
      <c r="E331" s="28" t="s">
        <v>27</v>
      </c>
      <c r="F331" s="33">
        <v>20000</v>
      </c>
      <c r="G331" s="56">
        <v>0</v>
      </c>
      <c r="H331" s="30">
        <v>25</v>
      </c>
      <c r="I331" s="30">
        <v>574</v>
      </c>
      <c r="J331" s="30">
        <f t="shared" si="36"/>
        <v>1419.9999999999998</v>
      </c>
      <c r="K331" s="29">
        <v>260</v>
      </c>
      <c r="L331" s="31">
        <v>608</v>
      </c>
      <c r="M331" s="30">
        <f t="shared" si="37"/>
        <v>1418</v>
      </c>
      <c r="N331" s="30">
        <v>0</v>
      </c>
      <c r="O331" s="30">
        <f t="shared" si="38"/>
        <v>1182</v>
      </c>
      <c r="P331" s="30">
        <f t="shared" si="39"/>
        <v>1207</v>
      </c>
      <c r="Q331" s="30">
        <f t="shared" si="35"/>
        <v>3098</v>
      </c>
      <c r="R331" s="30">
        <f t="shared" si="40"/>
        <v>18793</v>
      </c>
      <c r="S331" s="28" t="s">
        <v>28</v>
      </c>
      <c r="T331" s="32" t="s">
        <v>29</v>
      </c>
    </row>
    <row r="332" spans="1:20">
      <c r="A332" s="28">
        <v>319</v>
      </c>
      <c r="B332" s="26" t="s">
        <v>469</v>
      </c>
      <c r="C332" s="27" t="s">
        <v>435</v>
      </c>
      <c r="D332" s="26" t="s">
        <v>436</v>
      </c>
      <c r="E332" s="28" t="s">
        <v>27</v>
      </c>
      <c r="F332" s="33">
        <v>10000</v>
      </c>
      <c r="G332" s="56">
        <v>0</v>
      </c>
      <c r="H332" s="30">
        <v>25</v>
      </c>
      <c r="I332" s="30">
        <v>287</v>
      </c>
      <c r="J332" s="30">
        <f t="shared" si="36"/>
        <v>709.99999999999989</v>
      </c>
      <c r="K332" s="29">
        <v>130</v>
      </c>
      <c r="L332" s="31">
        <v>304</v>
      </c>
      <c r="M332" s="30">
        <f t="shared" si="37"/>
        <v>709</v>
      </c>
      <c r="N332" s="30">
        <v>0</v>
      </c>
      <c r="O332" s="30">
        <f t="shared" si="38"/>
        <v>591</v>
      </c>
      <c r="P332" s="30">
        <f t="shared" si="39"/>
        <v>616</v>
      </c>
      <c r="Q332" s="30">
        <f t="shared" si="35"/>
        <v>1549</v>
      </c>
      <c r="R332" s="30">
        <f t="shared" si="40"/>
        <v>9384</v>
      </c>
      <c r="S332" s="28" t="s">
        <v>28</v>
      </c>
      <c r="T332" s="32" t="s">
        <v>29</v>
      </c>
    </row>
    <row r="333" spans="1:20">
      <c r="A333" s="28">
        <v>320</v>
      </c>
      <c r="B333" s="26" t="s">
        <v>470</v>
      </c>
      <c r="C333" s="27" t="s">
        <v>435</v>
      </c>
      <c r="D333" s="26" t="s">
        <v>436</v>
      </c>
      <c r="E333" s="28" t="s">
        <v>27</v>
      </c>
      <c r="F333" s="33">
        <v>15000</v>
      </c>
      <c r="G333" s="56">
        <v>0</v>
      </c>
      <c r="H333" s="30">
        <v>25</v>
      </c>
      <c r="I333" s="30">
        <v>430.5</v>
      </c>
      <c r="J333" s="30">
        <f t="shared" si="36"/>
        <v>1065</v>
      </c>
      <c r="K333" s="29">
        <v>195</v>
      </c>
      <c r="L333" s="31">
        <v>456</v>
      </c>
      <c r="M333" s="30">
        <f t="shared" si="37"/>
        <v>1063.5</v>
      </c>
      <c r="N333" s="30">
        <v>0</v>
      </c>
      <c r="O333" s="30">
        <f t="shared" si="38"/>
        <v>886.5</v>
      </c>
      <c r="P333" s="30">
        <f t="shared" si="39"/>
        <v>911.5</v>
      </c>
      <c r="Q333" s="30">
        <f t="shared" si="35"/>
        <v>2323.5</v>
      </c>
      <c r="R333" s="30">
        <f t="shared" si="40"/>
        <v>14088.5</v>
      </c>
      <c r="S333" s="28" t="s">
        <v>28</v>
      </c>
      <c r="T333" s="32" t="s">
        <v>29</v>
      </c>
    </row>
    <row r="334" spans="1:20">
      <c r="A334" s="28">
        <v>321</v>
      </c>
      <c r="B334" s="26" t="s">
        <v>471</v>
      </c>
      <c r="C334" s="27" t="s">
        <v>435</v>
      </c>
      <c r="D334" s="26" t="s">
        <v>436</v>
      </c>
      <c r="E334" s="28" t="s">
        <v>27</v>
      </c>
      <c r="F334" s="33">
        <v>10000</v>
      </c>
      <c r="G334" s="56">
        <v>0</v>
      </c>
      <c r="H334" s="30">
        <v>25</v>
      </c>
      <c r="I334" s="30">
        <v>287</v>
      </c>
      <c r="J334" s="30">
        <f t="shared" si="36"/>
        <v>709.99999999999989</v>
      </c>
      <c r="K334" s="29">
        <v>130</v>
      </c>
      <c r="L334" s="31">
        <v>304</v>
      </c>
      <c r="M334" s="30">
        <f t="shared" si="37"/>
        <v>709</v>
      </c>
      <c r="N334" s="30">
        <v>0</v>
      </c>
      <c r="O334" s="30">
        <f t="shared" si="38"/>
        <v>591</v>
      </c>
      <c r="P334" s="30">
        <f t="shared" si="39"/>
        <v>616</v>
      </c>
      <c r="Q334" s="30">
        <f t="shared" si="35"/>
        <v>1549</v>
      </c>
      <c r="R334" s="30">
        <f t="shared" si="40"/>
        <v>9384</v>
      </c>
      <c r="S334" s="28" t="s">
        <v>28</v>
      </c>
      <c r="T334" s="32" t="s">
        <v>29</v>
      </c>
    </row>
    <row r="335" spans="1:20">
      <c r="A335" s="28">
        <v>322</v>
      </c>
      <c r="B335" s="26" t="s">
        <v>472</v>
      </c>
      <c r="C335" s="27" t="s">
        <v>435</v>
      </c>
      <c r="D335" s="26" t="s">
        <v>473</v>
      </c>
      <c r="E335" s="28" t="s">
        <v>27</v>
      </c>
      <c r="F335" s="33">
        <v>10000</v>
      </c>
      <c r="G335" s="56">
        <v>0</v>
      </c>
      <c r="H335" s="30">
        <v>25</v>
      </c>
      <c r="I335" s="30">
        <v>287</v>
      </c>
      <c r="J335" s="30">
        <f t="shared" si="36"/>
        <v>709.99999999999989</v>
      </c>
      <c r="K335" s="29">
        <v>130</v>
      </c>
      <c r="L335" s="31">
        <v>304</v>
      </c>
      <c r="M335" s="30">
        <f t="shared" si="37"/>
        <v>709</v>
      </c>
      <c r="N335" s="30">
        <v>0</v>
      </c>
      <c r="O335" s="30">
        <f t="shared" si="38"/>
        <v>591</v>
      </c>
      <c r="P335" s="30">
        <f t="shared" si="39"/>
        <v>616</v>
      </c>
      <c r="Q335" s="30">
        <f t="shared" ref="Q335:Q398" si="41">J335+K335+M335</f>
        <v>1549</v>
      </c>
      <c r="R335" s="30">
        <f t="shared" si="40"/>
        <v>9384</v>
      </c>
      <c r="S335" s="28" t="s">
        <v>28</v>
      </c>
      <c r="T335" s="32" t="s">
        <v>29</v>
      </c>
    </row>
    <row r="336" spans="1:20">
      <c r="A336" s="28">
        <v>323</v>
      </c>
      <c r="B336" s="26" t="s">
        <v>474</v>
      </c>
      <c r="C336" s="27" t="s">
        <v>435</v>
      </c>
      <c r="D336" s="26" t="s">
        <v>436</v>
      </c>
      <c r="E336" s="28" t="s">
        <v>27</v>
      </c>
      <c r="F336" s="33">
        <v>14000</v>
      </c>
      <c r="G336" s="56">
        <v>0</v>
      </c>
      <c r="H336" s="30">
        <v>25</v>
      </c>
      <c r="I336" s="30">
        <v>401.8</v>
      </c>
      <c r="J336" s="30">
        <f t="shared" si="36"/>
        <v>993.99999999999989</v>
      </c>
      <c r="K336" s="29">
        <v>182</v>
      </c>
      <c r="L336" s="31">
        <v>425.6</v>
      </c>
      <c r="M336" s="30">
        <f t="shared" si="37"/>
        <v>992.6</v>
      </c>
      <c r="N336" s="30">
        <v>0</v>
      </c>
      <c r="O336" s="30">
        <f t="shared" si="38"/>
        <v>827.40000000000009</v>
      </c>
      <c r="P336" s="30">
        <f t="shared" si="39"/>
        <v>852.40000000000009</v>
      </c>
      <c r="Q336" s="30">
        <f t="shared" si="41"/>
        <v>2168.6</v>
      </c>
      <c r="R336" s="30">
        <f t="shared" si="40"/>
        <v>13147.6</v>
      </c>
      <c r="S336" s="28" t="s">
        <v>28</v>
      </c>
      <c r="T336" s="32" t="s">
        <v>29</v>
      </c>
    </row>
    <row r="337" spans="1:20">
      <c r="A337" s="28">
        <v>324</v>
      </c>
      <c r="B337" s="26" t="s">
        <v>475</v>
      </c>
      <c r="C337" s="27" t="s">
        <v>435</v>
      </c>
      <c r="D337" s="26" t="s">
        <v>436</v>
      </c>
      <c r="E337" s="28" t="s">
        <v>27</v>
      </c>
      <c r="F337" s="33">
        <v>10000</v>
      </c>
      <c r="G337" s="56">
        <v>0</v>
      </c>
      <c r="H337" s="30">
        <v>25</v>
      </c>
      <c r="I337" s="30">
        <v>287</v>
      </c>
      <c r="J337" s="30">
        <f t="shared" si="36"/>
        <v>709.99999999999989</v>
      </c>
      <c r="K337" s="29">
        <v>130</v>
      </c>
      <c r="L337" s="31">
        <v>304</v>
      </c>
      <c r="M337" s="30">
        <f t="shared" si="37"/>
        <v>709</v>
      </c>
      <c r="N337" s="30">
        <v>0</v>
      </c>
      <c r="O337" s="30">
        <f t="shared" si="38"/>
        <v>591</v>
      </c>
      <c r="P337" s="30">
        <f t="shared" si="39"/>
        <v>616</v>
      </c>
      <c r="Q337" s="30">
        <f t="shared" si="41"/>
        <v>1549</v>
      </c>
      <c r="R337" s="30">
        <f t="shared" si="40"/>
        <v>9384</v>
      </c>
      <c r="S337" s="28" t="s">
        <v>28</v>
      </c>
      <c r="T337" s="32" t="s">
        <v>29</v>
      </c>
    </row>
    <row r="338" spans="1:20">
      <c r="A338" s="28">
        <v>325</v>
      </c>
      <c r="B338" s="26" t="s">
        <v>476</v>
      </c>
      <c r="C338" s="27" t="s">
        <v>435</v>
      </c>
      <c r="D338" s="26" t="s">
        <v>436</v>
      </c>
      <c r="E338" s="28" t="s">
        <v>27</v>
      </c>
      <c r="F338" s="33">
        <v>10000</v>
      </c>
      <c r="G338" s="56">
        <v>0</v>
      </c>
      <c r="H338" s="30">
        <v>25</v>
      </c>
      <c r="I338" s="30">
        <v>287</v>
      </c>
      <c r="J338" s="30">
        <f t="shared" si="36"/>
        <v>709.99999999999989</v>
      </c>
      <c r="K338" s="29">
        <v>130</v>
      </c>
      <c r="L338" s="31">
        <v>304</v>
      </c>
      <c r="M338" s="30">
        <f t="shared" si="37"/>
        <v>709</v>
      </c>
      <c r="N338" s="30">
        <v>0</v>
      </c>
      <c r="O338" s="30">
        <f t="shared" si="38"/>
        <v>591</v>
      </c>
      <c r="P338" s="30">
        <f t="shared" si="39"/>
        <v>616</v>
      </c>
      <c r="Q338" s="30">
        <f t="shared" si="41"/>
        <v>1549</v>
      </c>
      <c r="R338" s="30">
        <f t="shared" si="40"/>
        <v>9384</v>
      </c>
      <c r="S338" s="28" t="s">
        <v>28</v>
      </c>
      <c r="T338" s="32" t="s">
        <v>29</v>
      </c>
    </row>
    <row r="339" spans="1:20">
      <c r="A339" s="28">
        <v>326</v>
      </c>
      <c r="B339" s="26" t="s">
        <v>477</v>
      </c>
      <c r="C339" s="27" t="s">
        <v>435</v>
      </c>
      <c r="D339" s="26" t="s">
        <v>436</v>
      </c>
      <c r="E339" s="28" t="s">
        <v>27</v>
      </c>
      <c r="F339" s="33">
        <v>13000</v>
      </c>
      <c r="G339" s="56">
        <v>0</v>
      </c>
      <c r="H339" s="30">
        <v>25</v>
      </c>
      <c r="I339" s="30">
        <v>373.1</v>
      </c>
      <c r="J339" s="30">
        <f t="shared" si="36"/>
        <v>922.99999999999989</v>
      </c>
      <c r="K339" s="29">
        <v>169</v>
      </c>
      <c r="L339" s="31">
        <v>395.2</v>
      </c>
      <c r="M339" s="30">
        <f t="shared" si="37"/>
        <v>921.7</v>
      </c>
      <c r="N339" s="30">
        <v>0</v>
      </c>
      <c r="O339" s="30">
        <f t="shared" si="38"/>
        <v>768.3</v>
      </c>
      <c r="P339" s="30">
        <f t="shared" si="39"/>
        <v>793.3</v>
      </c>
      <c r="Q339" s="30">
        <f t="shared" si="41"/>
        <v>2013.7</v>
      </c>
      <c r="R339" s="30">
        <f t="shared" si="40"/>
        <v>12206.7</v>
      </c>
      <c r="S339" s="28" t="s">
        <v>28</v>
      </c>
      <c r="T339" s="32" t="s">
        <v>29</v>
      </c>
    </row>
    <row r="340" spans="1:20">
      <c r="A340" s="28">
        <v>327</v>
      </c>
      <c r="B340" s="26" t="s">
        <v>478</v>
      </c>
      <c r="C340" s="27" t="s">
        <v>435</v>
      </c>
      <c r="D340" s="26" t="s">
        <v>436</v>
      </c>
      <c r="E340" s="28" t="s">
        <v>27</v>
      </c>
      <c r="F340" s="33">
        <v>10000</v>
      </c>
      <c r="G340" s="56">
        <v>0</v>
      </c>
      <c r="H340" s="30">
        <v>25</v>
      </c>
      <c r="I340" s="30">
        <v>287</v>
      </c>
      <c r="J340" s="30">
        <f t="shared" si="36"/>
        <v>709.99999999999989</v>
      </c>
      <c r="K340" s="29">
        <v>130</v>
      </c>
      <c r="L340" s="31">
        <v>304</v>
      </c>
      <c r="M340" s="30">
        <f t="shared" si="37"/>
        <v>709</v>
      </c>
      <c r="N340" s="30">
        <v>0</v>
      </c>
      <c r="O340" s="30">
        <f t="shared" si="38"/>
        <v>591</v>
      </c>
      <c r="P340" s="30">
        <f t="shared" si="39"/>
        <v>616</v>
      </c>
      <c r="Q340" s="30">
        <f t="shared" si="41"/>
        <v>1549</v>
      </c>
      <c r="R340" s="30">
        <f t="shared" si="40"/>
        <v>9384</v>
      </c>
      <c r="S340" s="28" t="s">
        <v>38</v>
      </c>
      <c r="T340" s="32" t="s">
        <v>29</v>
      </c>
    </row>
    <row r="341" spans="1:20">
      <c r="A341" s="28">
        <v>328</v>
      </c>
      <c r="B341" s="26" t="s">
        <v>479</v>
      </c>
      <c r="C341" s="27" t="s">
        <v>435</v>
      </c>
      <c r="D341" s="26" t="s">
        <v>150</v>
      </c>
      <c r="E341" s="28" t="s">
        <v>27</v>
      </c>
      <c r="F341" s="33">
        <v>10000</v>
      </c>
      <c r="G341" s="56">
        <v>0</v>
      </c>
      <c r="H341" s="30">
        <v>25</v>
      </c>
      <c r="I341" s="30">
        <v>287</v>
      </c>
      <c r="J341" s="30">
        <f t="shared" si="36"/>
        <v>709.99999999999989</v>
      </c>
      <c r="K341" s="29">
        <v>130</v>
      </c>
      <c r="L341" s="31">
        <v>304</v>
      </c>
      <c r="M341" s="30">
        <f t="shared" si="37"/>
        <v>709</v>
      </c>
      <c r="N341" s="30">
        <v>0</v>
      </c>
      <c r="O341" s="30">
        <f t="shared" si="38"/>
        <v>591</v>
      </c>
      <c r="P341" s="30">
        <f t="shared" si="39"/>
        <v>616</v>
      </c>
      <c r="Q341" s="30">
        <f t="shared" si="41"/>
        <v>1549</v>
      </c>
      <c r="R341" s="30">
        <f t="shared" si="40"/>
        <v>9384</v>
      </c>
      <c r="S341" s="28" t="s">
        <v>38</v>
      </c>
      <c r="T341" s="32" t="s">
        <v>29</v>
      </c>
    </row>
    <row r="342" spans="1:20">
      <c r="A342" s="28">
        <v>329</v>
      </c>
      <c r="B342" s="26" t="s">
        <v>480</v>
      </c>
      <c r="C342" s="27" t="s">
        <v>435</v>
      </c>
      <c r="D342" s="26" t="s">
        <v>436</v>
      </c>
      <c r="E342" s="28" t="s">
        <v>27</v>
      </c>
      <c r="F342" s="33">
        <v>13500</v>
      </c>
      <c r="G342" s="56">
        <v>0</v>
      </c>
      <c r="H342" s="30">
        <v>25</v>
      </c>
      <c r="I342" s="30">
        <f>F342*2.87%</f>
        <v>387.45</v>
      </c>
      <c r="J342" s="30">
        <f t="shared" si="36"/>
        <v>958.49999999999989</v>
      </c>
      <c r="K342" s="29">
        <f>F342*1.3%</f>
        <v>175.50000000000003</v>
      </c>
      <c r="L342" s="31">
        <f>F342*3.04%</f>
        <v>410.4</v>
      </c>
      <c r="M342" s="30">
        <f t="shared" si="37"/>
        <v>957.15000000000009</v>
      </c>
      <c r="N342" s="30">
        <v>0</v>
      </c>
      <c r="O342" s="30">
        <f t="shared" si="38"/>
        <v>797.84999999999991</v>
      </c>
      <c r="P342" s="30">
        <f t="shared" si="39"/>
        <v>822.84999999999991</v>
      </c>
      <c r="Q342" s="30">
        <f t="shared" si="41"/>
        <v>2091.15</v>
      </c>
      <c r="R342" s="30">
        <f t="shared" si="40"/>
        <v>12677.15</v>
      </c>
      <c r="S342" s="28" t="s">
        <v>28</v>
      </c>
      <c r="T342" s="32" t="s">
        <v>29</v>
      </c>
    </row>
    <row r="343" spans="1:20">
      <c r="A343" s="28">
        <v>330</v>
      </c>
      <c r="B343" s="26" t="s">
        <v>481</v>
      </c>
      <c r="C343" s="27" t="s">
        <v>435</v>
      </c>
      <c r="D343" s="26" t="s">
        <v>291</v>
      </c>
      <c r="E343" s="28" t="s">
        <v>27</v>
      </c>
      <c r="F343" s="33">
        <v>12000</v>
      </c>
      <c r="G343" s="56">
        <v>0</v>
      </c>
      <c r="H343" s="30">
        <v>25</v>
      </c>
      <c r="I343" s="30">
        <v>344.4</v>
      </c>
      <c r="J343" s="30">
        <f t="shared" si="36"/>
        <v>851.99999999999989</v>
      </c>
      <c r="K343" s="29">
        <v>156</v>
      </c>
      <c r="L343" s="31">
        <v>364.8</v>
      </c>
      <c r="M343" s="30">
        <f t="shared" si="37"/>
        <v>850.80000000000007</v>
      </c>
      <c r="N343" s="30">
        <v>0</v>
      </c>
      <c r="O343" s="30">
        <f t="shared" si="38"/>
        <v>709.2</v>
      </c>
      <c r="P343" s="30">
        <f t="shared" si="39"/>
        <v>734.2</v>
      </c>
      <c r="Q343" s="30">
        <f t="shared" si="41"/>
        <v>1858.8</v>
      </c>
      <c r="R343" s="30">
        <f t="shared" si="40"/>
        <v>11265.8</v>
      </c>
      <c r="S343" s="28" t="s">
        <v>28</v>
      </c>
      <c r="T343" s="32" t="s">
        <v>29</v>
      </c>
    </row>
    <row r="344" spans="1:20">
      <c r="A344" s="28">
        <v>331</v>
      </c>
      <c r="B344" s="26" t="s">
        <v>482</v>
      </c>
      <c r="C344" s="27" t="s">
        <v>435</v>
      </c>
      <c r="D344" s="26" t="s">
        <v>436</v>
      </c>
      <c r="E344" s="28" t="s">
        <v>27</v>
      </c>
      <c r="F344" s="33">
        <v>10000</v>
      </c>
      <c r="G344" s="56">
        <v>0</v>
      </c>
      <c r="H344" s="30">
        <v>25</v>
      </c>
      <c r="I344" s="30">
        <v>287</v>
      </c>
      <c r="J344" s="30">
        <f t="shared" si="36"/>
        <v>709.99999999999989</v>
      </c>
      <c r="K344" s="29">
        <v>130</v>
      </c>
      <c r="L344" s="31">
        <v>304</v>
      </c>
      <c r="M344" s="30">
        <f t="shared" si="37"/>
        <v>709</v>
      </c>
      <c r="N344" s="30">
        <v>0</v>
      </c>
      <c r="O344" s="30">
        <f t="shared" si="38"/>
        <v>591</v>
      </c>
      <c r="P344" s="30">
        <f t="shared" si="39"/>
        <v>616</v>
      </c>
      <c r="Q344" s="30">
        <f t="shared" si="41"/>
        <v>1549</v>
      </c>
      <c r="R344" s="30">
        <f t="shared" si="40"/>
        <v>9384</v>
      </c>
      <c r="S344" s="28" t="s">
        <v>28</v>
      </c>
      <c r="T344" s="32" t="s">
        <v>29</v>
      </c>
    </row>
    <row r="345" spans="1:20" s="40" customFormat="1" ht="15.75">
      <c r="A345" s="28">
        <v>332</v>
      </c>
      <c r="B345" s="38" t="s">
        <v>483</v>
      </c>
      <c r="C345" s="27" t="s">
        <v>484</v>
      </c>
      <c r="D345" s="39" t="s">
        <v>485</v>
      </c>
      <c r="E345" s="28" t="s">
        <v>177</v>
      </c>
      <c r="F345" s="64">
        <v>45000</v>
      </c>
      <c r="G345" s="56">
        <v>1148.33</v>
      </c>
      <c r="H345" s="34">
        <v>25</v>
      </c>
      <c r="I345" s="34">
        <v>1291.5</v>
      </c>
      <c r="J345" s="34">
        <f t="shared" si="36"/>
        <v>3194.9999999999995</v>
      </c>
      <c r="K345" s="35">
        <v>585</v>
      </c>
      <c r="L345" s="36">
        <v>1368</v>
      </c>
      <c r="M345" s="34">
        <f t="shared" si="37"/>
        <v>3190.5</v>
      </c>
      <c r="N345" s="30">
        <v>0</v>
      </c>
      <c r="O345" s="34">
        <f t="shared" si="38"/>
        <v>2659.5</v>
      </c>
      <c r="P345" s="34">
        <f t="shared" si="39"/>
        <v>3832.83</v>
      </c>
      <c r="Q345" s="30">
        <f t="shared" si="41"/>
        <v>6970.5</v>
      </c>
      <c r="R345" s="34">
        <f t="shared" si="40"/>
        <v>41167.17</v>
      </c>
      <c r="S345" s="28" t="s">
        <v>28</v>
      </c>
      <c r="T345" s="32" t="s">
        <v>29</v>
      </c>
    </row>
    <row r="346" spans="1:20">
      <c r="A346" s="28">
        <v>333</v>
      </c>
      <c r="B346" s="26" t="s">
        <v>486</v>
      </c>
      <c r="C346" s="27" t="s">
        <v>484</v>
      </c>
      <c r="D346" s="26" t="s">
        <v>37</v>
      </c>
      <c r="E346" s="28" t="s">
        <v>27</v>
      </c>
      <c r="F346" s="33">
        <v>20000</v>
      </c>
      <c r="G346" s="56">
        <v>0</v>
      </c>
      <c r="H346" s="30">
        <v>25</v>
      </c>
      <c r="I346" s="30">
        <v>574</v>
      </c>
      <c r="J346" s="30">
        <f t="shared" si="36"/>
        <v>1419.9999999999998</v>
      </c>
      <c r="K346" s="29">
        <v>260</v>
      </c>
      <c r="L346" s="31">
        <v>608</v>
      </c>
      <c r="M346" s="30">
        <f t="shared" si="37"/>
        <v>1418</v>
      </c>
      <c r="N346" s="30">
        <v>0</v>
      </c>
      <c r="O346" s="30">
        <f t="shared" si="38"/>
        <v>1182</v>
      </c>
      <c r="P346" s="30">
        <f t="shared" si="39"/>
        <v>1207</v>
      </c>
      <c r="Q346" s="30">
        <f t="shared" si="41"/>
        <v>3098</v>
      </c>
      <c r="R346" s="30">
        <f t="shared" si="40"/>
        <v>18793</v>
      </c>
      <c r="S346" s="28" t="s">
        <v>38</v>
      </c>
      <c r="T346" s="32" t="s">
        <v>29</v>
      </c>
    </row>
    <row r="347" spans="1:20">
      <c r="A347" s="28">
        <v>334</v>
      </c>
      <c r="B347" s="26" t="s">
        <v>487</v>
      </c>
      <c r="C347" s="27" t="s">
        <v>484</v>
      </c>
      <c r="D347" s="26" t="s">
        <v>37</v>
      </c>
      <c r="E347" s="28" t="s">
        <v>27</v>
      </c>
      <c r="F347" s="33">
        <v>20000</v>
      </c>
      <c r="G347" s="56">
        <v>0</v>
      </c>
      <c r="H347" s="30">
        <v>25</v>
      </c>
      <c r="I347" s="30">
        <v>574</v>
      </c>
      <c r="J347" s="30">
        <f t="shared" si="36"/>
        <v>1419.9999999999998</v>
      </c>
      <c r="K347" s="29">
        <v>260</v>
      </c>
      <c r="L347" s="31">
        <v>608</v>
      </c>
      <c r="M347" s="30">
        <f t="shared" si="37"/>
        <v>1418</v>
      </c>
      <c r="N347" s="30">
        <v>0</v>
      </c>
      <c r="O347" s="30">
        <f t="shared" si="38"/>
        <v>1182</v>
      </c>
      <c r="P347" s="30">
        <f t="shared" si="39"/>
        <v>1207</v>
      </c>
      <c r="Q347" s="30">
        <f t="shared" si="41"/>
        <v>3098</v>
      </c>
      <c r="R347" s="30">
        <f t="shared" si="40"/>
        <v>18793</v>
      </c>
      <c r="S347" s="28" t="s">
        <v>38</v>
      </c>
      <c r="T347" s="32" t="s">
        <v>29</v>
      </c>
    </row>
    <row r="348" spans="1:20">
      <c r="A348" s="28">
        <v>335</v>
      </c>
      <c r="B348" s="26" t="s">
        <v>488</v>
      </c>
      <c r="C348" s="27" t="s">
        <v>484</v>
      </c>
      <c r="D348" s="26" t="s">
        <v>53</v>
      </c>
      <c r="E348" s="28" t="s">
        <v>107</v>
      </c>
      <c r="F348" s="33">
        <v>30000</v>
      </c>
      <c r="G348" s="56">
        <v>0</v>
      </c>
      <c r="H348" s="34">
        <v>25</v>
      </c>
      <c r="I348" s="34">
        <v>861</v>
      </c>
      <c r="J348" s="34">
        <f t="shared" si="36"/>
        <v>2130</v>
      </c>
      <c r="K348" s="35">
        <v>390</v>
      </c>
      <c r="L348" s="36">
        <v>912</v>
      </c>
      <c r="M348" s="34">
        <f t="shared" si="37"/>
        <v>2127</v>
      </c>
      <c r="N348" s="37">
        <v>1190.1199999999999</v>
      </c>
      <c r="O348" s="34">
        <f t="shared" si="38"/>
        <v>1773</v>
      </c>
      <c r="P348" s="34">
        <f t="shared" si="39"/>
        <v>2988.12</v>
      </c>
      <c r="Q348" s="30">
        <f t="shared" si="41"/>
        <v>4647</v>
      </c>
      <c r="R348" s="34">
        <f t="shared" si="40"/>
        <v>27011.88</v>
      </c>
      <c r="S348" s="28" t="s">
        <v>28</v>
      </c>
      <c r="T348" s="32" t="s">
        <v>29</v>
      </c>
    </row>
    <row r="349" spans="1:20">
      <c r="A349" s="28">
        <v>336</v>
      </c>
      <c r="B349" s="26" t="s">
        <v>489</v>
      </c>
      <c r="C349" s="27" t="s">
        <v>490</v>
      </c>
      <c r="D349" s="26" t="s">
        <v>491</v>
      </c>
      <c r="E349" s="28" t="s">
        <v>27</v>
      </c>
      <c r="F349" s="33">
        <v>65000</v>
      </c>
      <c r="G349" s="56">
        <v>4427.58</v>
      </c>
      <c r="H349" s="30">
        <v>25</v>
      </c>
      <c r="I349" s="30">
        <v>1865.5</v>
      </c>
      <c r="J349" s="30">
        <f t="shared" si="36"/>
        <v>4615</v>
      </c>
      <c r="K349" s="29">
        <v>811.2</v>
      </c>
      <c r="L349" s="31">
        <v>1976</v>
      </c>
      <c r="M349" s="30">
        <f t="shared" si="37"/>
        <v>4608.5</v>
      </c>
      <c r="N349" s="30">
        <v>0</v>
      </c>
      <c r="O349" s="30">
        <f t="shared" si="38"/>
        <v>3841.5</v>
      </c>
      <c r="P349" s="30">
        <f t="shared" si="39"/>
        <v>8294.08</v>
      </c>
      <c r="Q349" s="30">
        <f t="shared" si="41"/>
        <v>10034.700000000001</v>
      </c>
      <c r="R349" s="30">
        <f t="shared" si="40"/>
        <v>56705.919999999998</v>
      </c>
      <c r="S349" s="28" t="s">
        <v>28</v>
      </c>
      <c r="T349" s="32" t="s">
        <v>29</v>
      </c>
    </row>
    <row r="350" spans="1:20">
      <c r="A350" s="28">
        <v>337</v>
      </c>
      <c r="B350" s="26" t="s">
        <v>492</v>
      </c>
      <c r="C350" s="27" t="s">
        <v>490</v>
      </c>
      <c r="D350" s="26" t="s">
        <v>97</v>
      </c>
      <c r="E350" s="28" t="s">
        <v>27</v>
      </c>
      <c r="F350" s="33">
        <v>11548.91</v>
      </c>
      <c r="G350" s="56">
        <v>0</v>
      </c>
      <c r="H350" s="30">
        <v>25</v>
      </c>
      <c r="I350" s="30">
        <v>331.45371699999998</v>
      </c>
      <c r="J350" s="30">
        <f t="shared" si="36"/>
        <v>819.97260999999992</v>
      </c>
      <c r="K350" s="29">
        <v>150.13999999999999</v>
      </c>
      <c r="L350" s="31">
        <v>351.08686399999999</v>
      </c>
      <c r="M350" s="30">
        <f t="shared" si="37"/>
        <v>818.81771900000001</v>
      </c>
      <c r="N350" s="30">
        <v>0</v>
      </c>
      <c r="O350" s="30">
        <f t="shared" si="38"/>
        <v>682.54058099999997</v>
      </c>
      <c r="P350" s="30">
        <f t="shared" si="39"/>
        <v>707.54058099999997</v>
      </c>
      <c r="Q350" s="30">
        <f t="shared" si="41"/>
        <v>1788.9303289999998</v>
      </c>
      <c r="R350" s="30">
        <f t="shared" si="40"/>
        <v>10841.369419000001</v>
      </c>
      <c r="S350" s="30" t="s">
        <v>28</v>
      </c>
      <c r="T350" s="32" t="s">
        <v>29</v>
      </c>
    </row>
    <row r="351" spans="1:20">
      <c r="A351" s="28">
        <v>338</v>
      </c>
      <c r="B351" s="26" t="s">
        <v>493</v>
      </c>
      <c r="C351" s="27" t="s">
        <v>490</v>
      </c>
      <c r="D351" s="26" t="s">
        <v>97</v>
      </c>
      <c r="E351" s="28" t="s">
        <v>27</v>
      </c>
      <c r="F351" s="33">
        <v>20000</v>
      </c>
      <c r="G351" s="56">
        <v>0</v>
      </c>
      <c r="H351" s="30">
        <v>25</v>
      </c>
      <c r="I351" s="30">
        <v>574</v>
      </c>
      <c r="J351" s="30">
        <f t="shared" si="36"/>
        <v>1419.9999999999998</v>
      </c>
      <c r="K351" s="29">
        <v>260</v>
      </c>
      <c r="L351" s="31">
        <v>608</v>
      </c>
      <c r="M351" s="30">
        <f t="shared" si="37"/>
        <v>1418</v>
      </c>
      <c r="N351" s="30">
        <v>0</v>
      </c>
      <c r="O351" s="30">
        <f t="shared" si="38"/>
        <v>1182</v>
      </c>
      <c r="P351" s="30">
        <f t="shared" si="39"/>
        <v>1207</v>
      </c>
      <c r="Q351" s="30">
        <f t="shared" si="41"/>
        <v>3098</v>
      </c>
      <c r="R351" s="30">
        <f t="shared" si="40"/>
        <v>18793</v>
      </c>
      <c r="S351" s="28" t="s">
        <v>28</v>
      </c>
      <c r="T351" s="32" t="s">
        <v>29</v>
      </c>
    </row>
    <row r="352" spans="1:20">
      <c r="A352" s="28">
        <v>339</v>
      </c>
      <c r="B352" s="26" t="s">
        <v>494</v>
      </c>
      <c r="C352" s="27" t="s">
        <v>490</v>
      </c>
      <c r="D352" s="26" t="s">
        <v>97</v>
      </c>
      <c r="E352" s="28" t="s">
        <v>27</v>
      </c>
      <c r="F352" s="33">
        <v>24000</v>
      </c>
      <c r="G352" s="56">
        <v>0</v>
      </c>
      <c r="H352" s="34">
        <v>25</v>
      </c>
      <c r="I352" s="34">
        <v>688.8</v>
      </c>
      <c r="J352" s="34">
        <f t="shared" ref="J352:J362" si="42">F352*7.1%</f>
        <v>1703.9999999999998</v>
      </c>
      <c r="K352" s="35">
        <v>312</v>
      </c>
      <c r="L352" s="36">
        <v>729.6</v>
      </c>
      <c r="M352" s="34">
        <f t="shared" ref="M352:M362" si="43">F352*7.09%</f>
        <v>1701.6000000000001</v>
      </c>
      <c r="N352" s="30">
        <v>0</v>
      </c>
      <c r="O352" s="34">
        <f t="shared" ref="O352:O362" si="44">I352+L352</f>
        <v>1418.4</v>
      </c>
      <c r="P352" s="34">
        <f t="shared" ref="P352:P362" si="45">G352+H352+I352+L352+N352</f>
        <v>1443.4</v>
      </c>
      <c r="Q352" s="30">
        <f t="shared" si="41"/>
        <v>3717.6</v>
      </c>
      <c r="R352" s="34">
        <f t="shared" ref="R352:R362" si="46">F352-P352</f>
        <v>22556.6</v>
      </c>
      <c r="S352" s="28" t="s">
        <v>28</v>
      </c>
      <c r="T352" s="32" t="s">
        <v>29</v>
      </c>
    </row>
    <row r="353" spans="1:20">
      <c r="A353" s="28">
        <v>340</v>
      </c>
      <c r="B353" s="26" t="s">
        <v>495</v>
      </c>
      <c r="C353" s="27" t="s">
        <v>490</v>
      </c>
      <c r="D353" s="26" t="s">
        <v>97</v>
      </c>
      <c r="E353" s="28" t="s">
        <v>27</v>
      </c>
      <c r="F353" s="33">
        <v>14000</v>
      </c>
      <c r="G353" s="56">
        <v>0</v>
      </c>
      <c r="H353" s="30">
        <v>25</v>
      </c>
      <c r="I353" s="30">
        <f>F353*2.87%</f>
        <v>401.8</v>
      </c>
      <c r="J353" s="30">
        <f t="shared" si="42"/>
        <v>993.99999999999989</v>
      </c>
      <c r="K353" s="29">
        <f>F353*1.3%</f>
        <v>182.00000000000003</v>
      </c>
      <c r="L353" s="31">
        <f>F353*3.04%</f>
        <v>425.6</v>
      </c>
      <c r="M353" s="30">
        <f t="shared" si="43"/>
        <v>992.6</v>
      </c>
      <c r="N353" s="32">
        <v>1190.1199999999999</v>
      </c>
      <c r="O353" s="30">
        <f t="shared" si="44"/>
        <v>827.40000000000009</v>
      </c>
      <c r="P353" s="30">
        <f t="shared" si="45"/>
        <v>2042.52</v>
      </c>
      <c r="Q353" s="30">
        <f t="shared" si="41"/>
        <v>2168.6</v>
      </c>
      <c r="R353" s="30">
        <f t="shared" si="46"/>
        <v>11957.48</v>
      </c>
      <c r="S353" s="28" t="s">
        <v>28</v>
      </c>
      <c r="T353" s="32" t="s">
        <v>29</v>
      </c>
    </row>
    <row r="354" spans="1:20">
      <c r="A354" s="28">
        <v>341</v>
      </c>
      <c r="B354" s="26" t="s">
        <v>496</v>
      </c>
      <c r="C354" s="27" t="s">
        <v>490</v>
      </c>
      <c r="D354" s="26" t="s">
        <v>97</v>
      </c>
      <c r="E354" s="28" t="s">
        <v>27</v>
      </c>
      <c r="F354" s="33">
        <v>15443.78</v>
      </c>
      <c r="G354" s="56">
        <v>0</v>
      </c>
      <c r="H354" s="30">
        <v>25</v>
      </c>
      <c r="I354" s="30">
        <v>443.23648600000001</v>
      </c>
      <c r="J354" s="30">
        <f t="shared" si="42"/>
        <v>1096.50838</v>
      </c>
      <c r="K354" s="29">
        <v>200.77</v>
      </c>
      <c r="L354" s="31">
        <v>469.49091200000004</v>
      </c>
      <c r="M354" s="30">
        <f t="shared" si="43"/>
        <v>1094.9640020000002</v>
      </c>
      <c r="N354" s="30">
        <v>0</v>
      </c>
      <c r="O354" s="30">
        <f t="shared" si="44"/>
        <v>912.72739799999999</v>
      </c>
      <c r="P354" s="30">
        <f t="shared" si="45"/>
        <v>937.72739799999999</v>
      </c>
      <c r="Q354" s="30">
        <f t="shared" si="41"/>
        <v>2392.2423820000004</v>
      </c>
      <c r="R354" s="30">
        <f t="shared" si="46"/>
        <v>14506.052602</v>
      </c>
      <c r="S354" s="28" t="s">
        <v>28</v>
      </c>
      <c r="T354" s="32" t="s">
        <v>29</v>
      </c>
    </row>
    <row r="355" spans="1:20">
      <c r="A355" s="28">
        <v>342</v>
      </c>
      <c r="B355" s="26" t="s">
        <v>497</v>
      </c>
      <c r="C355" s="27" t="s">
        <v>490</v>
      </c>
      <c r="D355" s="26" t="s">
        <v>97</v>
      </c>
      <c r="E355" s="28" t="s">
        <v>27</v>
      </c>
      <c r="F355" s="33">
        <v>32000</v>
      </c>
      <c r="G355" s="56">
        <v>0</v>
      </c>
      <c r="H355" s="34">
        <v>25</v>
      </c>
      <c r="I355" s="34">
        <v>918.4</v>
      </c>
      <c r="J355" s="34">
        <f t="shared" si="42"/>
        <v>2272</v>
      </c>
      <c r="K355" s="35">
        <v>416</v>
      </c>
      <c r="L355" s="36">
        <v>972.8</v>
      </c>
      <c r="M355" s="34">
        <f t="shared" si="43"/>
        <v>2268.8000000000002</v>
      </c>
      <c r="N355" s="30">
        <v>0</v>
      </c>
      <c r="O355" s="34">
        <f t="shared" si="44"/>
        <v>1891.1999999999998</v>
      </c>
      <c r="P355" s="34">
        <f t="shared" si="45"/>
        <v>1916.1999999999998</v>
      </c>
      <c r="Q355" s="30">
        <f t="shared" si="41"/>
        <v>4956.8</v>
      </c>
      <c r="R355" s="34">
        <f t="shared" si="46"/>
        <v>30083.8</v>
      </c>
      <c r="S355" s="28" t="s">
        <v>28</v>
      </c>
      <c r="T355" s="32" t="s">
        <v>29</v>
      </c>
    </row>
    <row r="356" spans="1:20" s="40" customFormat="1" ht="15.75">
      <c r="A356" s="28">
        <v>343</v>
      </c>
      <c r="B356" s="42" t="s">
        <v>498</v>
      </c>
      <c r="C356" s="27" t="s">
        <v>490</v>
      </c>
      <c r="D356" s="42" t="s">
        <v>227</v>
      </c>
      <c r="E356" s="28" t="s">
        <v>182</v>
      </c>
      <c r="F356" s="64">
        <v>10000</v>
      </c>
      <c r="G356" s="56">
        <v>0</v>
      </c>
      <c r="H356" s="30">
        <v>25</v>
      </c>
      <c r="I356" s="30">
        <v>287</v>
      </c>
      <c r="J356" s="30">
        <f t="shared" si="42"/>
        <v>709.99999999999989</v>
      </c>
      <c r="K356" s="29">
        <v>130</v>
      </c>
      <c r="L356" s="31">
        <v>304</v>
      </c>
      <c r="M356" s="30">
        <f t="shared" si="43"/>
        <v>709</v>
      </c>
      <c r="N356" s="30">
        <v>0</v>
      </c>
      <c r="O356" s="30">
        <f t="shared" si="44"/>
        <v>591</v>
      </c>
      <c r="P356" s="30">
        <f t="shared" si="45"/>
        <v>616</v>
      </c>
      <c r="Q356" s="30">
        <f t="shared" si="41"/>
        <v>1549</v>
      </c>
      <c r="R356" s="30">
        <f t="shared" si="46"/>
        <v>9384</v>
      </c>
      <c r="S356" s="28" t="s">
        <v>28</v>
      </c>
      <c r="T356" s="32" t="s">
        <v>29</v>
      </c>
    </row>
    <row r="357" spans="1:20">
      <c r="A357" s="28">
        <v>344</v>
      </c>
      <c r="B357" s="26" t="s">
        <v>499</v>
      </c>
      <c r="C357" s="27" t="s">
        <v>490</v>
      </c>
      <c r="D357" s="26" t="s">
        <v>321</v>
      </c>
      <c r="E357" s="28" t="s">
        <v>27</v>
      </c>
      <c r="F357" s="33">
        <v>20000</v>
      </c>
      <c r="G357" s="56">
        <v>0</v>
      </c>
      <c r="H357" s="30">
        <v>25</v>
      </c>
      <c r="I357" s="30">
        <v>574</v>
      </c>
      <c r="J357" s="30">
        <f t="shared" si="42"/>
        <v>1419.9999999999998</v>
      </c>
      <c r="K357" s="29">
        <v>260</v>
      </c>
      <c r="L357" s="31">
        <v>608</v>
      </c>
      <c r="M357" s="30">
        <f t="shared" si="43"/>
        <v>1418</v>
      </c>
      <c r="N357" s="30">
        <v>0</v>
      </c>
      <c r="O357" s="30">
        <f t="shared" si="44"/>
        <v>1182</v>
      </c>
      <c r="P357" s="30">
        <f t="shared" si="45"/>
        <v>1207</v>
      </c>
      <c r="Q357" s="30">
        <f t="shared" si="41"/>
        <v>3098</v>
      </c>
      <c r="R357" s="30">
        <f t="shared" si="46"/>
        <v>18793</v>
      </c>
      <c r="S357" s="28" t="s">
        <v>28</v>
      </c>
      <c r="T357" s="32" t="s">
        <v>29</v>
      </c>
    </row>
    <row r="358" spans="1:20">
      <c r="A358" s="28">
        <v>345</v>
      </c>
      <c r="B358" s="26" t="s">
        <v>500</v>
      </c>
      <c r="C358" s="27" t="s">
        <v>490</v>
      </c>
      <c r="D358" s="26" t="s">
        <v>37</v>
      </c>
      <c r="E358" s="28" t="s">
        <v>27</v>
      </c>
      <c r="F358" s="33">
        <v>21800</v>
      </c>
      <c r="G358" s="56">
        <v>0</v>
      </c>
      <c r="H358" s="30">
        <v>25</v>
      </c>
      <c r="I358" s="30">
        <v>625.66</v>
      </c>
      <c r="J358" s="30">
        <f t="shared" si="42"/>
        <v>1547.8</v>
      </c>
      <c r="K358" s="29">
        <v>283.39999999999998</v>
      </c>
      <c r="L358" s="31">
        <v>662.72</v>
      </c>
      <c r="M358" s="30">
        <f t="shared" si="43"/>
        <v>1545.6200000000001</v>
      </c>
      <c r="N358" s="30">
        <v>0</v>
      </c>
      <c r="O358" s="30">
        <f t="shared" si="44"/>
        <v>1288.3800000000001</v>
      </c>
      <c r="P358" s="30">
        <f t="shared" si="45"/>
        <v>1313.38</v>
      </c>
      <c r="Q358" s="30">
        <f t="shared" si="41"/>
        <v>3376.8199999999997</v>
      </c>
      <c r="R358" s="30">
        <f t="shared" si="46"/>
        <v>20486.62</v>
      </c>
      <c r="S358" s="28" t="s">
        <v>38</v>
      </c>
      <c r="T358" s="32" t="s">
        <v>29</v>
      </c>
    </row>
    <row r="359" spans="1:20">
      <c r="A359" s="28">
        <v>346</v>
      </c>
      <c r="B359" s="26" t="s">
        <v>501</v>
      </c>
      <c r="C359" s="27" t="s">
        <v>490</v>
      </c>
      <c r="D359" s="26" t="s">
        <v>253</v>
      </c>
      <c r="E359" s="28" t="s">
        <v>27</v>
      </c>
      <c r="F359" s="33">
        <v>12100</v>
      </c>
      <c r="G359" s="56">
        <v>0</v>
      </c>
      <c r="H359" s="30">
        <v>25</v>
      </c>
      <c r="I359" s="30">
        <v>347.27</v>
      </c>
      <c r="J359" s="30">
        <f t="shared" si="42"/>
        <v>859.09999999999991</v>
      </c>
      <c r="K359" s="29">
        <v>157.30000000000001</v>
      </c>
      <c r="L359" s="31">
        <v>367.84</v>
      </c>
      <c r="M359" s="30">
        <f t="shared" si="43"/>
        <v>857.8900000000001</v>
      </c>
      <c r="N359" s="30">
        <v>0</v>
      </c>
      <c r="O359" s="30">
        <f t="shared" si="44"/>
        <v>715.1099999999999</v>
      </c>
      <c r="P359" s="30">
        <f t="shared" si="45"/>
        <v>740.1099999999999</v>
      </c>
      <c r="Q359" s="30">
        <f t="shared" si="41"/>
        <v>1874.29</v>
      </c>
      <c r="R359" s="30">
        <f t="shared" si="46"/>
        <v>11359.89</v>
      </c>
      <c r="S359" s="28" t="s">
        <v>28</v>
      </c>
      <c r="T359" s="32" t="s">
        <v>29</v>
      </c>
    </row>
    <row r="360" spans="1:20">
      <c r="A360" s="28">
        <v>347</v>
      </c>
      <c r="B360" s="26" t="s">
        <v>502</v>
      </c>
      <c r="C360" s="27" t="s">
        <v>490</v>
      </c>
      <c r="D360" s="26" t="s">
        <v>164</v>
      </c>
      <c r="E360" s="28" t="s">
        <v>27</v>
      </c>
      <c r="F360" s="33">
        <v>11000</v>
      </c>
      <c r="G360" s="56">
        <v>0</v>
      </c>
      <c r="H360" s="30">
        <v>25</v>
      </c>
      <c r="I360" s="30">
        <v>315.7</v>
      </c>
      <c r="J360" s="30">
        <f t="shared" si="42"/>
        <v>780.99999999999989</v>
      </c>
      <c r="K360" s="29">
        <v>143</v>
      </c>
      <c r="L360" s="31">
        <v>334.4</v>
      </c>
      <c r="M360" s="30">
        <f t="shared" si="43"/>
        <v>779.90000000000009</v>
      </c>
      <c r="N360" s="32">
        <v>1190.1199999999999</v>
      </c>
      <c r="O360" s="30">
        <f t="shared" si="44"/>
        <v>650.09999999999991</v>
      </c>
      <c r="P360" s="30">
        <f t="shared" si="45"/>
        <v>1865.2199999999998</v>
      </c>
      <c r="Q360" s="30">
        <f t="shared" si="41"/>
        <v>1703.9</v>
      </c>
      <c r="R360" s="30">
        <f t="shared" si="46"/>
        <v>9134.7800000000007</v>
      </c>
      <c r="S360" s="28" t="s">
        <v>38</v>
      </c>
      <c r="T360" s="32" t="s">
        <v>29</v>
      </c>
    </row>
    <row r="361" spans="1:20">
      <c r="A361" s="28">
        <v>348</v>
      </c>
      <c r="B361" s="26" t="s">
        <v>503</v>
      </c>
      <c r="C361" s="27" t="s">
        <v>490</v>
      </c>
      <c r="D361" s="26" t="s">
        <v>164</v>
      </c>
      <c r="E361" s="28" t="s">
        <v>27</v>
      </c>
      <c r="F361" s="33">
        <v>10000</v>
      </c>
      <c r="G361" s="56">
        <v>0</v>
      </c>
      <c r="H361" s="30">
        <v>25</v>
      </c>
      <c r="I361" s="30">
        <v>287</v>
      </c>
      <c r="J361" s="30">
        <f t="shared" si="42"/>
        <v>709.99999999999989</v>
      </c>
      <c r="K361" s="29">
        <v>130</v>
      </c>
      <c r="L361" s="31">
        <v>304</v>
      </c>
      <c r="M361" s="30">
        <f t="shared" si="43"/>
        <v>709</v>
      </c>
      <c r="N361" s="30">
        <v>0</v>
      </c>
      <c r="O361" s="30">
        <f t="shared" si="44"/>
        <v>591</v>
      </c>
      <c r="P361" s="30">
        <f t="shared" si="45"/>
        <v>616</v>
      </c>
      <c r="Q361" s="30">
        <f t="shared" si="41"/>
        <v>1549</v>
      </c>
      <c r="R361" s="30">
        <f t="shared" si="46"/>
        <v>9384</v>
      </c>
      <c r="S361" s="28" t="s">
        <v>38</v>
      </c>
      <c r="T361" s="32" t="s">
        <v>29</v>
      </c>
    </row>
    <row r="362" spans="1:20">
      <c r="A362" s="28">
        <v>349</v>
      </c>
      <c r="B362" s="26" t="s">
        <v>504</v>
      </c>
      <c r="C362" s="27" t="s">
        <v>490</v>
      </c>
      <c r="D362" s="26" t="s">
        <v>164</v>
      </c>
      <c r="E362" s="28" t="s">
        <v>27</v>
      </c>
      <c r="F362" s="33">
        <v>14100</v>
      </c>
      <c r="G362" s="56">
        <v>0</v>
      </c>
      <c r="H362" s="30">
        <v>25</v>
      </c>
      <c r="I362" s="30">
        <v>404.67</v>
      </c>
      <c r="J362" s="30">
        <f t="shared" si="42"/>
        <v>1001.0999999999999</v>
      </c>
      <c r="K362" s="29">
        <v>183.3</v>
      </c>
      <c r="L362" s="31">
        <v>428.64</v>
      </c>
      <c r="M362" s="30">
        <f t="shared" si="43"/>
        <v>999.69</v>
      </c>
      <c r="N362" s="30">
        <v>0</v>
      </c>
      <c r="O362" s="30">
        <f t="shared" si="44"/>
        <v>833.31</v>
      </c>
      <c r="P362" s="30">
        <f t="shared" si="45"/>
        <v>858.31</v>
      </c>
      <c r="Q362" s="30">
        <f t="shared" si="41"/>
        <v>2184.09</v>
      </c>
      <c r="R362" s="30">
        <f t="shared" si="46"/>
        <v>13241.69</v>
      </c>
      <c r="S362" s="28" t="s">
        <v>38</v>
      </c>
      <c r="T362" s="32" t="s">
        <v>29</v>
      </c>
    </row>
    <row r="363" spans="1:20">
      <c r="A363" s="28">
        <v>350</v>
      </c>
      <c r="B363" s="26" t="s">
        <v>505</v>
      </c>
      <c r="C363" s="27" t="s">
        <v>490</v>
      </c>
      <c r="D363" s="26" t="s">
        <v>164</v>
      </c>
      <c r="E363" s="28" t="s">
        <v>27</v>
      </c>
      <c r="F363" s="33">
        <v>13000</v>
      </c>
      <c r="G363" s="56">
        <v>0</v>
      </c>
      <c r="H363" s="30">
        <v>25</v>
      </c>
      <c r="I363" s="30">
        <v>373.1</v>
      </c>
      <c r="J363" s="30">
        <v>922.99999999999989</v>
      </c>
      <c r="K363" s="29">
        <v>169</v>
      </c>
      <c r="L363" s="31">
        <v>395.2</v>
      </c>
      <c r="M363" s="30">
        <v>921.7</v>
      </c>
      <c r="N363" s="30">
        <v>0</v>
      </c>
      <c r="O363" s="30">
        <v>768.3</v>
      </c>
      <c r="P363" s="30">
        <v>793.3</v>
      </c>
      <c r="Q363" s="30">
        <f t="shared" si="41"/>
        <v>2013.7</v>
      </c>
      <c r="R363" s="30">
        <v>12206.7</v>
      </c>
      <c r="S363" s="28" t="s">
        <v>38</v>
      </c>
      <c r="T363" s="32" t="s">
        <v>29</v>
      </c>
    </row>
    <row r="364" spans="1:20">
      <c r="A364" s="28">
        <v>351</v>
      </c>
      <c r="B364" s="26" t="s">
        <v>506</v>
      </c>
      <c r="C364" s="27" t="s">
        <v>490</v>
      </c>
      <c r="D364" s="26" t="s">
        <v>53</v>
      </c>
      <c r="E364" s="28" t="s">
        <v>27</v>
      </c>
      <c r="F364" s="33">
        <v>15000</v>
      </c>
      <c r="G364" s="56">
        <v>0</v>
      </c>
      <c r="H364" s="30">
        <v>25</v>
      </c>
      <c r="I364" s="30">
        <v>430.5</v>
      </c>
      <c r="J364" s="30">
        <v>1065</v>
      </c>
      <c r="K364" s="29">
        <v>195</v>
      </c>
      <c r="L364" s="31">
        <v>456</v>
      </c>
      <c r="M364" s="30">
        <v>1063.5</v>
      </c>
      <c r="N364" s="30">
        <v>0</v>
      </c>
      <c r="O364" s="30">
        <v>886.5</v>
      </c>
      <c r="P364" s="30">
        <v>911.5</v>
      </c>
      <c r="Q364" s="30">
        <f t="shared" si="41"/>
        <v>2323.5</v>
      </c>
      <c r="R364" s="30">
        <v>14088.5</v>
      </c>
      <c r="S364" s="28" t="s">
        <v>38</v>
      </c>
      <c r="T364" s="32" t="s">
        <v>29</v>
      </c>
    </row>
    <row r="365" spans="1:20">
      <c r="A365" s="28">
        <v>352</v>
      </c>
      <c r="B365" s="26" t="s">
        <v>507</v>
      </c>
      <c r="C365" s="27" t="s">
        <v>490</v>
      </c>
      <c r="D365" s="26" t="s">
        <v>97</v>
      </c>
      <c r="E365" s="28" t="s">
        <v>27</v>
      </c>
      <c r="F365" s="33">
        <v>15000</v>
      </c>
      <c r="G365" s="56">
        <v>0</v>
      </c>
      <c r="H365" s="30">
        <v>25</v>
      </c>
      <c r="I365" s="30">
        <v>430.5</v>
      </c>
      <c r="J365" s="30">
        <f t="shared" ref="J365:J428" si="47">F365*7.1%</f>
        <v>1065</v>
      </c>
      <c r="K365" s="29">
        <v>195</v>
      </c>
      <c r="L365" s="31">
        <v>456</v>
      </c>
      <c r="M365" s="30">
        <f t="shared" ref="M365:M428" si="48">F365*7.09%</f>
        <v>1063.5</v>
      </c>
      <c r="N365" s="30">
        <v>0</v>
      </c>
      <c r="O365" s="30">
        <f t="shared" ref="O365:O428" si="49">I365+L365</f>
        <v>886.5</v>
      </c>
      <c r="P365" s="30">
        <f t="shared" ref="P365:P428" si="50">G365+H365+I365+L365+N365</f>
        <v>911.5</v>
      </c>
      <c r="Q365" s="30">
        <f t="shared" si="41"/>
        <v>2323.5</v>
      </c>
      <c r="R365" s="30">
        <f t="shared" ref="R365:R428" si="51">F365-P365</f>
        <v>14088.5</v>
      </c>
      <c r="S365" s="28" t="s">
        <v>28</v>
      </c>
      <c r="T365" s="32" t="s">
        <v>29</v>
      </c>
    </row>
    <row r="366" spans="1:20" s="40" customFormat="1" ht="15.75">
      <c r="A366" s="28">
        <v>353</v>
      </c>
      <c r="B366" s="38" t="s">
        <v>508</v>
      </c>
      <c r="C366" s="27" t="s">
        <v>490</v>
      </c>
      <c r="D366" s="39" t="s">
        <v>509</v>
      </c>
      <c r="E366" s="28" t="s">
        <v>107</v>
      </c>
      <c r="F366" s="64">
        <v>11549.91</v>
      </c>
      <c r="G366" s="56">
        <v>0</v>
      </c>
      <c r="H366" s="34">
        <v>25</v>
      </c>
      <c r="I366" s="34">
        <v>331.482417</v>
      </c>
      <c r="J366" s="34">
        <f t="shared" si="47"/>
        <v>820.04360999999994</v>
      </c>
      <c r="K366" s="35">
        <v>150.15</v>
      </c>
      <c r="L366" s="36">
        <v>351.11726399999998</v>
      </c>
      <c r="M366" s="34">
        <f t="shared" si="48"/>
        <v>818.88861900000006</v>
      </c>
      <c r="N366" s="30">
        <v>0</v>
      </c>
      <c r="O366" s="34">
        <f t="shared" si="49"/>
        <v>682.59968099999992</v>
      </c>
      <c r="P366" s="34">
        <f t="shared" si="50"/>
        <v>707.59968099999992</v>
      </c>
      <c r="Q366" s="30">
        <f t="shared" si="41"/>
        <v>1789.0822290000001</v>
      </c>
      <c r="R366" s="34">
        <f t="shared" si="51"/>
        <v>10842.310319</v>
      </c>
      <c r="S366" s="28" t="s">
        <v>28</v>
      </c>
      <c r="T366" s="32" t="s">
        <v>29</v>
      </c>
    </row>
    <row r="367" spans="1:20">
      <c r="A367" s="28">
        <v>354</v>
      </c>
      <c r="B367" s="26" t="s">
        <v>510</v>
      </c>
      <c r="C367" s="27" t="s">
        <v>490</v>
      </c>
      <c r="D367" s="26" t="s">
        <v>291</v>
      </c>
      <c r="E367" s="28" t="s">
        <v>27</v>
      </c>
      <c r="F367" s="33">
        <v>10000</v>
      </c>
      <c r="G367" s="56">
        <v>0</v>
      </c>
      <c r="H367" s="30">
        <v>25</v>
      </c>
      <c r="I367" s="30">
        <v>287</v>
      </c>
      <c r="J367" s="30">
        <f t="shared" si="47"/>
        <v>709.99999999999989</v>
      </c>
      <c r="K367" s="29">
        <v>130</v>
      </c>
      <c r="L367" s="31">
        <v>304</v>
      </c>
      <c r="M367" s="30">
        <f t="shared" si="48"/>
        <v>709</v>
      </c>
      <c r="N367" s="30">
        <v>0</v>
      </c>
      <c r="O367" s="30">
        <f t="shared" si="49"/>
        <v>591</v>
      </c>
      <c r="P367" s="30">
        <f t="shared" si="50"/>
        <v>616</v>
      </c>
      <c r="Q367" s="30">
        <f t="shared" si="41"/>
        <v>1549</v>
      </c>
      <c r="R367" s="30">
        <f t="shared" si="51"/>
        <v>9384</v>
      </c>
      <c r="S367" s="28" t="s">
        <v>38</v>
      </c>
      <c r="T367" s="32" t="s">
        <v>29</v>
      </c>
    </row>
    <row r="368" spans="1:20">
      <c r="A368" s="28">
        <v>355</v>
      </c>
      <c r="B368" s="26" t="s">
        <v>511</v>
      </c>
      <c r="C368" s="27" t="s">
        <v>490</v>
      </c>
      <c r="D368" s="26" t="s">
        <v>291</v>
      </c>
      <c r="E368" s="28" t="s">
        <v>27</v>
      </c>
      <c r="F368" s="33">
        <v>10000</v>
      </c>
      <c r="G368" s="56">
        <v>0</v>
      </c>
      <c r="H368" s="30">
        <v>25</v>
      </c>
      <c r="I368" s="30">
        <v>287</v>
      </c>
      <c r="J368" s="30">
        <f t="shared" si="47"/>
        <v>709.99999999999989</v>
      </c>
      <c r="K368" s="29">
        <v>130</v>
      </c>
      <c r="L368" s="31">
        <v>304</v>
      </c>
      <c r="M368" s="30">
        <f t="shared" si="48"/>
        <v>709</v>
      </c>
      <c r="N368" s="30">
        <v>0</v>
      </c>
      <c r="O368" s="30">
        <f t="shared" si="49"/>
        <v>591</v>
      </c>
      <c r="P368" s="30">
        <f t="shared" si="50"/>
        <v>616</v>
      </c>
      <c r="Q368" s="30">
        <f t="shared" si="41"/>
        <v>1549</v>
      </c>
      <c r="R368" s="30">
        <f t="shared" si="51"/>
        <v>9384</v>
      </c>
      <c r="S368" s="28" t="s">
        <v>28</v>
      </c>
      <c r="T368" s="32" t="s">
        <v>29</v>
      </c>
    </row>
    <row r="369" spans="1:20">
      <c r="A369" s="28">
        <v>356</v>
      </c>
      <c r="B369" s="26" t="s">
        <v>512</v>
      </c>
      <c r="C369" s="27" t="s">
        <v>490</v>
      </c>
      <c r="D369" s="26" t="s">
        <v>124</v>
      </c>
      <c r="E369" s="28" t="s">
        <v>27</v>
      </c>
      <c r="F369" s="33">
        <v>10000</v>
      </c>
      <c r="G369" s="56">
        <v>0</v>
      </c>
      <c r="H369" s="30">
        <v>25</v>
      </c>
      <c r="I369" s="30">
        <v>287</v>
      </c>
      <c r="J369" s="30">
        <f t="shared" si="47"/>
        <v>709.99999999999989</v>
      </c>
      <c r="K369" s="29">
        <v>130</v>
      </c>
      <c r="L369" s="31">
        <v>304</v>
      </c>
      <c r="M369" s="30">
        <f t="shared" si="48"/>
        <v>709</v>
      </c>
      <c r="N369" s="30">
        <v>0</v>
      </c>
      <c r="O369" s="30">
        <f t="shared" si="49"/>
        <v>591</v>
      </c>
      <c r="P369" s="30">
        <f t="shared" si="50"/>
        <v>616</v>
      </c>
      <c r="Q369" s="30">
        <f t="shared" si="41"/>
        <v>1549</v>
      </c>
      <c r="R369" s="30">
        <f t="shared" si="51"/>
        <v>9384</v>
      </c>
      <c r="S369" s="28" t="s">
        <v>28</v>
      </c>
      <c r="T369" s="32" t="s">
        <v>29</v>
      </c>
    </row>
    <row r="370" spans="1:20">
      <c r="A370" s="28">
        <v>357</v>
      </c>
      <c r="B370" s="26" t="s">
        <v>513</v>
      </c>
      <c r="C370" s="27" t="s">
        <v>490</v>
      </c>
      <c r="D370" s="26" t="s">
        <v>291</v>
      </c>
      <c r="E370" s="28" t="s">
        <v>27</v>
      </c>
      <c r="F370" s="33">
        <v>10000</v>
      </c>
      <c r="G370" s="56">
        <v>0</v>
      </c>
      <c r="H370" s="30">
        <v>25</v>
      </c>
      <c r="I370" s="30">
        <v>287</v>
      </c>
      <c r="J370" s="30">
        <f t="shared" si="47"/>
        <v>709.99999999999989</v>
      </c>
      <c r="K370" s="29">
        <v>130</v>
      </c>
      <c r="L370" s="31">
        <v>304</v>
      </c>
      <c r="M370" s="30">
        <f t="shared" si="48"/>
        <v>709</v>
      </c>
      <c r="N370" s="30">
        <v>0</v>
      </c>
      <c r="O370" s="30">
        <f t="shared" si="49"/>
        <v>591</v>
      </c>
      <c r="P370" s="30">
        <f t="shared" si="50"/>
        <v>616</v>
      </c>
      <c r="Q370" s="30">
        <f t="shared" si="41"/>
        <v>1549</v>
      </c>
      <c r="R370" s="30">
        <f t="shared" si="51"/>
        <v>9384</v>
      </c>
      <c r="S370" s="28" t="s">
        <v>38</v>
      </c>
      <c r="T370" s="32" t="s">
        <v>29</v>
      </c>
    </row>
    <row r="371" spans="1:20">
      <c r="A371" s="28">
        <v>358</v>
      </c>
      <c r="B371" s="26" t="s">
        <v>514</v>
      </c>
      <c r="C371" s="27" t="s">
        <v>490</v>
      </c>
      <c r="D371" s="26" t="s">
        <v>124</v>
      </c>
      <c r="E371" s="28" t="s">
        <v>27</v>
      </c>
      <c r="F371" s="33">
        <v>10000</v>
      </c>
      <c r="G371" s="56">
        <v>0</v>
      </c>
      <c r="H371" s="30">
        <v>25</v>
      </c>
      <c r="I371" s="30">
        <v>287</v>
      </c>
      <c r="J371" s="30">
        <f t="shared" si="47"/>
        <v>709.99999999999989</v>
      </c>
      <c r="K371" s="29">
        <v>130</v>
      </c>
      <c r="L371" s="31">
        <v>304</v>
      </c>
      <c r="M371" s="30">
        <f t="shared" si="48"/>
        <v>709</v>
      </c>
      <c r="N371" s="30">
        <v>0</v>
      </c>
      <c r="O371" s="30">
        <f t="shared" si="49"/>
        <v>591</v>
      </c>
      <c r="P371" s="30">
        <f t="shared" si="50"/>
        <v>616</v>
      </c>
      <c r="Q371" s="30">
        <f t="shared" si="41"/>
        <v>1549</v>
      </c>
      <c r="R371" s="30">
        <f t="shared" si="51"/>
        <v>9384</v>
      </c>
      <c r="S371" s="28" t="s">
        <v>38</v>
      </c>
      <c r="T371" s="32" t="s">
        <v>29</v>
      </c>
    </row>
    <row r="372" spans="1:20">
      <c r="A372" s="28">
        <v>359</v>
      </c>
      <c r="B372" s="26" t="s">
        <v>515</v>
      </c>
      <c r="C372" s="27" t="s">
        <v>490</v>
      </c>
      <c r="D372" s="26" t="s">
        <v>124</v>
      </c>
      <c r="E372" s="28" t="s">
        <v>27</v>
      </c>
      <c r="F372" s="33">
        <v>10000</v>
      </c>
      <c r="G372" s="56">
        <v>0</v>
      </c>
      <c r="H372" s="30">
        <v>25</v>
      </c>
      <c r="I372" s="30">
        <v>287</v>
      </c>
      <c r="J372" s="30">
        <f t="shared" si="47"/>
        <v>709.99999999999989</v>
      </c>
      <c r="K372" s="29">
        <v>130</v>
      </c>
      <c r="L372" s="31">
        <v>304</v>
      </c>
      <c r="M372" s="30">
        <f t="shared" si="48"/>
        <v>709</v>
      </c>
      <c r="N372" s="30">
        <v>0</v>
      </c>
      <c r="O372" s="30">
        <f t="shared" si="49"/>
        <v>591</v>
      </c>
      <c r="P372" s="30">
        <f t="shared" si="50"/>
        <v>616</v>
      </c>
      <c r="Q372" s="30">
        <f t="shared" si="41"/>
        <v>1549</v>
      </c>
      <c r="R372" s="30">
        <f t="shared" si="51"/>
        <v>9384</v>
      </c>
      <c r="S372" s="28" t="s">
        <v>28</v>
      </c>
      <c r="T372" s="32" t="s">
        <v>29</v>
      </c>
    </row>
    <row r="373" spans="1:20">
      <c r="A373" s="28">
        <v>360</v>
      </c>
      <c r="B373" s="26" t="s">
        <v>516</v>
      </c>
      <c r="C373" s="27" t="s">
        <v>490</v>
      </c>
      <c r="D373" s="26" t="s">
        <v>291</v>
      </c>
      <c r="E373" s="28" t="s">
        <v>27</v>
      </c>
      <c r="F373" s="33">
        <v>10000</v>
      </c>
      <c r="G373" s="56">
        <v>0</v>
      </c>
      <c r="H373" s="30">
        <v>25</v>
      </c>
      <c r="I373" s="30">
        <v>287</v>
      </c>
      <c r="J373" s="30">
        <f t="shared" si="47"/>
        <v>709.99999999999989</v>
      </c>
      <c r="K373" s="29">
        <v>130</v>
      </c>
      <c r="L373" s="31">
        <v>304</v>
      </c>
      <c r="M373" s="30">
        <f t="shared" si="48"/>
        <v>709</v>
      </c>
      <c r="N373" s="30">
        <v>0</v>
      </c>
      <c r="O373" s="30">
        <f t="shared" si="49"/>
        <v>591</v>
      </c>
      <c r="P373" s="30">
        <f t="shared" si="50"/>
        <v>616</v>
      </c>
      <c r="Q373" s="30">
        <f t="shared" si="41"/>
        <v>1549</v>
      </c>
      <c r="R373" s="30">
        <f t="shared" si="51"/>
        <v>9384</v>
      </c>
      <c r="S373" s="28" t="s">
        <v>38</v>
      </c>
      <c r="T373" s="32" t="s">
        <v>29</v>
      </c>
    </row>
    <row r="374" spans="1:20">
      <c r="A374" s="28">
        <v>361</v>
      </c>
      <c r="B374" s="26" t="s">
        <v>517</v>
      </c>
      <c r="C374" s="27" t="s">
        <v>490</v>
      </c>
      <c r="D374" s="26" t="s">
        <v>291</v>
      </c>
      <c r="E374" s="28" t="s">
        <v>27</v>
      </c>
      <c r="F374" s="33">
        <v>10000</v>
      </c>
      <c r="G374" s="56">
        <v>0</v>
      </c>
      <c r="H374" s="30">
        <v>25</v>
      </c>
      <c r="I374" s="30">
        <v>287</v>
      </c>
      <c r="J374" s="30">
        <f t="shared" si="47"/>
        <v>709.99999999999989</v>
      </c>
      <c r="K374" s="29">
        <v>130</v>
      </c>
      <c r="L374" s="31">
        <v>304</v>
      </c>
      <c r="M374" s="30">
        <f t="shared" si="48"/>
        <v>709</v>
      </c>
      <c r="N374" s="30">
        <v>0</v>
      </c>
      <c r="O374" s="30">
        <f t="shared" si="49"/>
        <v>591</v>
      </c>
      <c r="P374" s="30">
        <f t="shared" si="50"/>
        <v>616</v>
      </c>
      <c r="Q374" s="30">
        <f t="shared" si="41"/>
        <v>1549</v>
      </c>
      <c r="R374" s="30">
        <f t="shared" si="51"/>
        <v>9384</v>
      </c>
      <c r="S374" s="28" t="s">
        <v>28</v>
      </c>
      <c r="T374" s="32" t="s">
        <v>29</v>
      </c>
    </row>
    <row r="375" spans="1:20">
      <c r="A375" s="28">
        <v>362</v>
      </c>
      <c r="B375" s="26" t="s">
        <v>518</v>
      </c>
      <c r="C375" s="27" t="s">
        <v>490</v>
      </c>
      <c r="D375" s="26" t="s">
        <v>291</v>
      </c>
      <c r="E375" s="28" t="s">
        <v>27</v>
      </c>
      <c r="F375" s="33">
        <v>10000</v>
      </c>
      <c r="G375" s="56">
        <v>0</v>
      </c>
      <c r="H375" s="30">
        <v>25</v>
      </c>
      <c r="I375" s="30">
        <v>287</v>
      </c>
      <c r="J375" s="30">
        <f t="shared" si="47"/>
        <v>709.99999999999989</v>
      </c>
      <c r="K375" s="29">
        <v>130</v>
      </c>
      <c r="L375" s="31">
        <v>304</v>
      </c>
      <c r="M375" s="30">
        <f t="shared" si="48"/>
        <v>709</v>
      </c>
      <c r="N375" s="30">
        <v>0</v>
      </c>
      <c r="O375" s="30">
        <f t="shared" si="49"/>
        <v>591</v>
      </c>
      <c r="P375" s="30">
        <f t="shared" si="50"/>
        <v>616</v>
      </c>
      <c r="Q375" s="30">
        <f t="shared" si="41"/>
        <v>1549</v>
      </c>
      <c r="R375" s="30">
        <f t="shared" si="51"/>
        <v>9384</v>
      </c>
      <c r="S375" s="28" t="s">
        <v>38</v>
      </c>
      <c r="T375" s="32" t="s">
        <v>29</v>
      </c>
    </row>
    <row r="376" spans="1:20">
      <c r="A376" s="28">
        <v>363</v>
      </c>
      <c r="B376" s="26" t="s">
        <v>519</v>
      </c>
      <c r="C376" s="27" t="s">
        <v>490</v>
      </c>
      <c r="D376" s="26" t="s">
        <v>291</v>
      </c>
      <c r="E376" s="28" t="s">
        <v>27</v>
      </c>
      <c r="F376" s="33">
        <v>10000</v>
      </c>
      <c r="G376" s="56">
        <v>0</v>
      </c>
      <c r="H376" s="30">
        <v>25</v>
      </c>
      <c r="I376" s="30">
        <v>287</v>
      </c>
      <c r="J376" s="30">
        <f t="shared" si="47"/>
        <v>709.99999999999989</v>
      </c>
      <c r="K376" s="29">
        <v>130</v>
      </c>
      <c r="L376" s="31">
        <v>304</v>
      </c>
      <c r="M376" s="30">
        <f t="shared" si="48"/>
        <v>709</v>
      </c>
      <c r="N376" s="30">
        <v>0</v>
      </c>
      <c r="O376" s="30">
        <f t="shared" si="49"/>
        <v>591</v>
      </c>
      <c r="P376" s="30">
        <f t="shared" si="50"/>
        <v>616</v>
      </c>
      <c r="Q376" s="30">
        <f t="shared" si="41"/>
        <v>1549</v>
      </c>
      <c r="R376" s="30">
        <f t="shared" si="51"/>
        <v>9384</v>
      </c>
      <c r="S376" s="28" t="s">
        <v>28</v>
      </c>
      <c r="T376" s="32" t="s">
        <v>29</v>
      </c>
    </row>
    <row r="377" spans="1:20">
      <c r="A377" s="28">
        <v>364</v>
      </c>
      <c r="B377" s="26" t="s">
        <v>520</v>
      </c>
      <c r="C377" s="27" t="s">
        <v>490</v>
      </c>
      <c r="D377" s="26" t="s">
        <v>291</v>
      </c>
      <c r="E377" s="28" t="s">
        <v>27</v>
      </c>
      <c r="F377" s="33">
        <v>10000</v>
      </c>
      <c r="G377" s="56">
        <v>0</v>
      </c>
      <c r="H377" s="30">
        <v>25</v>
      </c>
      <c r="I377" s="30">
        <v>287</v>
      </c>
      <c r="J377" s="30">
        <f t="shared" si="47"/>
        <v>709.99999999999989</v>
      </c>
      <c r="K377" s="29">
        <v>130</v>
      </c>
      <c r="L377" s="31">
        <v>304</v>
      </c>
      <c r="M377" s="30">
        <f t="shared" si="48"/>
        <v>709</v>
      </c>
      <c r="N377" s="30">
        <v>0</v>
      </c>
      <c r="O377" s="30">
        <f t="shared" si="49"/>
        <v>591</v>
      </c>
      <c r="P377" s="30">
        <f t="shared" si="50"/>
        <v>616</v>
      </c>
      <c r="Q377" s="30">
        <f t="shared" si="41"/>
        <v>1549</v>
      </c>
      <c r="R377" s="30">
        <f t="shared" si="51"/>
        <v>9384</v>
      </c>
      <c r="S377" s="28" t="s">
        <v>28</v>
      </c>
      <c r="T377" s="32" t="s">
        <v>29</v>
      </c>
    </row>
    <row r="378" spans="1:20">
      <c r="A378" s="28">
        <v>365</v>
      </c>
      <c r="B378" s="26" t="s">
        <v>521</v>
      </c>
      <c r="C378" s="27" t="s">
        <v>490</v>
      </c>
      <c r="D378" s="26" t="s">
        <v>291</v>
      </c>
      <c r="E378" s="28" t="s">
        <v>27</v>
      </c>
      <c r="F378" s="33">
        <v>10000</v>
      </c>
      <c r="G378" s="56">
        <v>0</v>
      </c>
      <c r="H378" s="30">
        <v>25</v>
      </c>
      <c r="I378" s="30">
        <v>287</v>
      </c>
      <c r="J378" s="30">
        <f t="shared" si="47"/>
        <v>709.99999999999989</v>
      </c>
      <c r="K378" s="29">
        <v>130</v>
      </c>
      <c r="L378" s="31">
        <v>304</v>
      </c>
      <c r="M378" s="30">
        <f t="shared" si="48"/>
        <v>709</v>
      </c>
      <c r="N378" s="30">
        <v>0</v>
      </c>
      <c r="O378" s="30">
        <f t="shared" si="49"/>
        <v>591</v>
      </c>
      <c r="P378" s="30">
        <f t="shared" si="50"/>
        <v>616</v>
      </c>
      <c r="Q378" s="30">
        <f t="shared" si="41"/>
        <v>1549</v>
      </c>
      <c r="R378" s="30">
        <f t="shared" si="51"/>
        <v>9384</v>
      </c>
      <c r="S378" s="28" t="s">
        <v>38</v>
      </c>
      <c r="T378" s="32" t="s">
        <v>29</v>
      </c>
    </row>
    <row r="379" spans="1:20">
      <c r="A379" s="28">
        <v>366</v>
      </c>
      <c r="B379" s="26" t="s">
        <v>522</v>
      </c>
      <c r="C379" s="27" t="s">
        <v>490</v>
      </c>
      <c r="D379" s="26" t="s">
        <v>124</v>
      </c>
      <c r="E379" s="28" t="s">
        <v>27</v>
      </c>
      <c r="F379" s="33">
        <v>14981.85</v>
      </c>
      <c r="G379" s="56">
        <v>0</v>
      </c>
      <c r="H379" s="30">
        <v>25</v>
      </c>
      <c r="I379" s="30">
        <v>429.97909500000003</v>
      </c>
      <c r="J379" s="30">
        <f t="shared" si="47"/>
        <v>1063.71135</v>
      </c>
      <c r="K379" s="29">
        <v>194.76</v>
      </c>
      <c r="L379" s="31">
        <v>455.44824</v>
      </c>
      <c r="M379" s="30">
        <f t="shared" si="48"/>
        <v>1062.2131650000001</v>
      </c>
      <c r="N379" s="30">
        <v>0</v>
      </c>
      <c r="O379" s="30">
        <f t="shared" si="49"/>
        <v>885.42733500000008</v>
      </c>
      <c r="P379" s="30">
        <f t="shared" si="50"/>
        <v>910.42733500000008</v>
      </c>
      <c r="Q379" s="30">
        <f t="shared" si="41"/>
        <v>2320.6845149999999</v>
      </c>
      <c r="R379" s="30">
        <f t="shared" si="51"/>
        <v>14071.422665</v>
      </c>
      <c r="S379" s="28" t="s">
        <v>38</v>
      </c>
      <c r="T379" s="32" t="s">
        <v>29</v>
      </c>
    </row>
    <row r="380" spans="1:20">
      <c r="A380" s="28">
        <v>367</v>
      </c>
      <c r="B380" s="26" t="s">
        <v>523</v>
      </c>
      <c r="C380" s="27" t="s">
        <v>490</v>
      </c>
      <c r="D380" s="26" t="s">
        <v>291</v>
      </c>
      <c r="E380" s="28" t="s">
        <v>27</v>
      </c>
      <c r="F380" s="33">
        <v>10000</v>
      </c>
      <c r="G380" s="56">
        <v>0</v>
      </c>
      <c r="H380" s="30">
        <v>25</v>
      </c>
      <c r="I380" s="30">
        <v>287</v>
      </c>
      <c r="J380" s="30">
        <f t="shared" si="47"/>
        <v>709.99999999999989</v>
      </c>
      <c r="K380" s="29">
        <v>130</v>
      </c>
      <c r="L380" s="31">
        <v>304</v>
      </c>
      <c r="M380" s="30">
        <f t="shared" si="48"/>
        <v>709</v>
      </c>
      <c r="N380" s="30">
        <v>0</v>
      </c>
      <c r="O380" s="30">
        <f t="shared" si="49"/>
        <v>591</v>
      </c>
      <c r="P380" s="30">
        <f t="shared" si="50"/>
        <v>616</v>
      </c>
      <c r="Q380" s="30">
        <f t="shared" si="41"/>
        <v>1549</v>
      </c>
      <c r="R380" s="30">
        <f t="shared" si="51"/>
        <v>9384</v>
      </c>
      <c r="S380" s="28" t="s">
        <v>38</v>
      </c>
      <c r="T380" s="32" t="s">
        <v>29</v>
      </c>
    </row>
    <row r="381" spans="1:20">
      <c r="A381" s="28">
        <v>368</v>
      </c>
      <c r="B381" s="26" t="s">
        <v>524</v>
      </c>
      <c r="C381" s="27" t="s">
        <v>490</v>
      </c>
      <c r="D381" s="26" t="s">
        <v>291</v>
      </c>
      <c r="E381" s="28" t="s">
        <v>27</v>
      </c>
      <c r="F381" s="33">
        <v>10000</v>
      </c>
      <c r="G381" s="56">
        <v>0</v>
      </c>
      <c r="H381" s="30">
        <v>25</v>
      </c>
      <c r="I381" s="30">
        <v>287</v>
      </c>
      <c r="J381" s="30">
        <f t="shared" si="47"/>
        <v>709.99999999999989</v>
      </c>
      <c r="K381" s="29">
        <v>130</v>
      </c>
      <c r="L381" s="31">
        <v>304</v>
      </c>
      <c r="M381" s="30">
        <f t="shared" si="48"/>
        <v>709</v>
      </c>
      <c r="N381" s="30">
        <v>0</v>
      </c>
      <c r="O381" s="30">
        <f t="shared" si="49"/>
        <v>591</v>
      </c>
      <c r="P381" s="30">
        <f t="shared" si="50"/>
        <v>616</v>
      </c>
      <c r="Q381" s="30">
        <f t="shared" si="41"/>
        <v>1549</v>
      </c>
      <c r="R381" s="30">
        <f t="shared" si="51"/>
        <v>9384</v>
      </c>
      <c r="S381" s="28" t="s">
        <v>28</v>
      </c>
      <c r="T381" s="32" t="s">
        <v>29</v>
      </c>
    </row>
    <row r="382" spans="1:20">
      <c r="A382" s="28">
        <v>369</v>
      </c>
      <c r="B382" s="26" t="s">
        <v>525</v>
      </c>
      <c r="C382" s="27" t="s">
        <v>490</v>
      </c>
      <c r="D382" s="26" t="s">
        <v>291</v>
      </c>
      <c r="E382" s="28" t="s">
        <v>27</v>
      </c>
      <c r="F382" s="33">
        <v>10000</v>
      </c>
      <c r="G382" s="56">
        <v>0</v>
      </c>
      <c r="H382" s="30">
        <v>25</v>
      </c>
      <c r="I382" s="30">
        <v>287</v>
      </c>
      <c r="J382" s="30">
        <f t="shared" si="47"/>
        <v>709.99999999999989</v>
      </c>
      <c r="K382" s="29">
        <v>130</v>
      </c>
      <c r="L382" s="31">
        <v>304</v>
      </c>
      <c r="M382" s="30">
        <f t="shared" si="48"/>
        <v>709</v>
      </c>
      <c r="N382" s="30">
        <v>0</v>
      </c>
      <c r="O382" s="30">
        <f t="shared" si="49"/>
        <v>591</v>
      </c>
      <c r="P382" s="30">
        <f t="shared" si="50"/>
        <v>616</v>
      </c>
      <c r="Q382" s="30">
        <f t="shared" si="41"/>
        <v>1549</v>
      </c>
      <c r="R382" s="30">
        <f t="shared" si="51"/>
        <v>9384</v>
      </c>
      <c r="S382" s="28" t="s">
        <v>38</v>
      </c>
      <c r="T382" s="32" t="s">
        <v>29</v>
      </c>
    </row>
    <row r="383" spans="1:20">
      <c r="A383" s="28">
        <v>370</v>
      </c>
      <c r="B383" s="26" t="s">
        <v>526</v>
      </c>
      <c r="C383" s="27" t="s">
        <v>490</v>
      </c>
      <c r="D383" s="26" t="s">
        <v>291</v>
      </c>
      <c r="E383" s="28" t="s">
        <v>27</v>
      </c>
      <c r="F383" s="33">
        <v>10000</v>
      </c>
      <c r="G383" s="56">
        <v>0</v>
      </c>
      <c r="H383" s="30">
        <v>25</v>
      </c>
      <c r="I383" s="30">
        <v>287</v>
      </c>
      <c r="J383" s="30">
        <f t="shared" si="47"/>
        <v>709.99999999999989</v>
      </c>
      <c r="K383" s="29">
        <v>130</v>
      </c>
      <c r="L383" s="31">
        <v>304</v>
      </c>
      <c r="M383" s="30">
        <f t="shared" si="48"/>
        <v>709</v>
      </c>
      <c r="N383" s="30">
        <v>0</v>
      </c>
      <c r="O383" s="30">
        <f t="shared" si="49"/>
        <v>591</v>
      </c>
      <c r="P383" s="30">
        <f t="shared" si="50"/>
        <v>616</v>
      </c>
      <c r="Q383" s="30">
        <f t="shared" si="41"/>
        <v>1549</v>
      </c>
      <c r="R383" s="30">
        <f t="shared" si="51"/>
        <v>9384</v>
      </c>
      <c r="S383" s="28" t="s">
        <v>38</v>
      </c>
      <c r="T383" s="32" t="s">
        <v>29</v>
      </c>
    </row>
    <row r="384" spans="1:20">
      <c r="A384" s="28">
        <v>371</v>
      </c>
      <c r="B384" s="26" t="s">
        <v>527</v>
      </c>
      <c r="C384" s="27" t="s">
        <v>490</v>
      </c>
      <c r="D384" s="26" t="s">
        <v>291</v>
      </c>
      <c r="E384" s="28" t="s">
        <v>27</v>
      </c>
      <c r="F384" s="33">
        <v>10000</v>
      </c>
      <c r="G384" s="56">
        <v>0</v>
      </c>
      <c r="H384" s="30">
        <v>25</v>
      </c>
      <c r="I384" s="30">
        <v>287</v>
      </c>
      <c r="J384" s="30">
        <f t="shared" si="47"/>
        <v>709.99999999999989</v>
      </c>
      <c r="K384" s="29">
        <v>130</v>
      </c>
      <c r="L384" s="31">
        <v>304</v>
      </c>
      <c r="M384" s="30">
        <f t="shared" si="48"/>
        <v>709</v>
      </c>
      <c r="N384" s="30">
        <v>0</v>
      </c>
      <c r="O384" s="30">
        <f t="shared" si="49"/>
        <v>591</v>
      </c>
      <c r="P384" s="30">
        <f t="shared" si="50"/>
        <v>616</v>
      </c>
      <c r="Q384" s="30">
        <f t="shared" si="41"/>
        <v>1549</v>
      </c>
      <c r="R384" s="30">
        <f t="shared" si="51"/>
        <v>9384</v>
      </c>
      <c r="S384" s="28" t="s">
        <v>38</v>
      </c>
      <c r="T384" s="32" t="s">
        <v>29</v>
      </c>
    </row>
    <row r="385" spans="1:20">
      <c r="A385" s="28">
        <v>372</v>
      </c>
      <c r="B385" s="26" t="s">
        <v>528</v>
      </c>
      <c r="C385" s="27" t="s">
        <v>490</v>
      </c>
      <c r="D385" s="26" t="s">
        <v>291</v>
      </c>
      <c r="E385" s="28" t="s">
        <v>27</v>
      </c>
      <c r="F385" s="33">
        <v>10000</v>
      </c>
      <c r="G385" s="56">
        <v>0</v>
      </c>
      <c r="H385" s="30">
        <v>25</v>
      </c>
      <c r="I385" s="30">
        <v>287</v>
      </c>
      <c r="J385" s="30">
        <f t="shared" si="47"/>
        <v>709.99999999999989</v>
      </c>
      <c r="K385" s="29">
        <v>130</v>
      </c>
      <c r="L385" s="31">
        <v>304</v>
      </c>
      <c r="M385" s="30">
        <f t="shared" si="48"/>
        <v>709</v>
      </c>
      <c r="N385" s="30">
        <v>0</v>
      </c>
      <c r="O385" s="30">
        <f t="shared" si="49"/>
        <v>591</v>
      </c>
      <c r="P385" s="30">
        <f t="shared" si="50"/>
        <v>616</v>
      </c>
      <c r="Q385" s="30">
        <f t="shared" si="41"/>
        <v>1549</v>
      </c>
      <c r="R385" s="30">
        <f t="shared" si="51"/>
        <v>9384</v>
      </c>
      <c r="S385" s="28" t="s">
        <v>38</v>
      </c>
      <c r="T385" s="32" t="s">
        <v>29</v>
      </c>
    </row>
    <row r="386" spans="1:20">
      <c r="A386" s="28">
        <v>373</v>
      </c>
      <c r="B386" s="26" t="s">
        <v>529</v>
      </c>
      <c r="C386" s="27" t="s">
        <v>490</v>
      </c>
      <c r="D386" s="26" t="s">
        <v>291</v>
      </c>
      <c r="E386" s="28" t="s">
        <v>27</v>
      </c>
      <c r="F386" s="33">
        <v>10000</v>
      </c>
      <c r="G386" s="56">
        <v>0</v>
      </c>
      <c r="H386" s="30">
        <v>25</v>
      </c>
      <c r="I386" s="30">
        <v>287</v>
      </c>
      <c r="J386" s="30">
        <f t="shared" si="47"/>
        <v>709.99999999999989</v>
      </c>
      <c r="K386" s="29">
        <v>130</v>
      </c>
      <c r="L386" s="31">
        <v>304</v>
      </c>
      <c r="M386" s="30">
        <f t="shared" si="48"/>
        <v>709</v>
      </c>
      <c r="N386" s="30">
        <v>0</v>
      </c>
      <c r="O386" s="30">
        <f t="shared" si="49"/>
        <v>591</v>
      </c>
      <c r="P386" s="30">
        <f t="shared" si="50"/>
        <v>616</v>
      </c>
      <c r="Q386" s="30">
        <f t="shared" si="41"/>
        <v>1549</v>
      </c>
      <c r="R386" s="30">
        <f t="shared" si="51"/>
        <v>9384</v>
      </c>
      <c r="S386" s="28" t="s">
        <v>28</v>
      </c>
      <c r="T386" s="32" t="s">
        <v>29</v>
      </c>
    </row>
    <row r="387" spans="1:20">
      <c r="A387" s="28">
        <v>374</v>
      </c>
      <c r="B387" s="26" t="s">
        <v>530</v>
      </c>
      <c r="C387" s="27" t="s">
        <v>490</v>
      </c>
      <c r="D387" s="26" t="s">
        <v>291</v>
      </c>
      <c r="E387" s="28" t="s">
        <v>27</v>
      </c>
      <c r="F387" s="33">
        <v>10000</v>
      </c>
      <c r="G387" s="56">
        <v>0</v>
      </c>
      <c r="H387" s="30">
        <v>25</v>
      </c>
      <c r="I387" s="30">
        <v>287</v>
      </c>
      <c r="J387" s="30">
        <f t="shared" si="47"/>
        <v>709.99999999999989</v>
      </c>
      <c r="K387" s="29">
        <v>130</v>
      </c>
      <c r="L387" s="31">
        <v>304</v>
      </c>
      <c r="M387" s="30">
        <f t="shared" si="48"/>
        <v>709</v>
      </c>
      <c r="N387" s="30">
        <v>0</v>
      </c>
      <c r="O387" s="30">
        <f t="shared" si="49"/>
        <v>591</v>
      </c>
      <c r="P387" s="30">
        <f t="shared" si="50"/>
        <v>616</v>
      </c>
      <c r="Q387" s="30">
        <f t="shared" si="41"/>
        <v>1549</v>
      </c>
      <c r="R387" s="30">
        <f t="shared" si="51"/>
        <v>9384</v>
      </c>
      <c r="S387" s="28" t="s">
        <v>38</v>
      </c>
      <c r="T387" s="32" t="s">
        <v>29</v>
      </c>
    </row>
    <row r="388" spans="1:20">
      <c r="A388" s="28">
        <v>375</v>
      </c>
      <c r="B388" s="26" t="s">
        <v>531</v>
      </c>
      <c r="C388" s="27" t="s">
        <v>490</v>
      </c>
      <c r="D388" s="26" t="s">
        <v>291</v>
      </c>
      <c r="E388" s="28" t="s">
        <v>27</v>
      </c>
      <c r="F388" s="33">
        <v>10000</v>
      </c>
      <c r="G388" s="56">
        <v>0</v>
      </c>
      <c r="H388" s="30">
        <v>25</v>
      </c>
      <c r="I388" s="30">
        <v>287</v>
      </c>
      <c r="J388" s="30">
        <f t="shared" si="47"/>
        <v>709.99999999999989</v>
      </c>
      <c r="K388" s="29">
        <v>130</v>
      </c>
      <c r="L388" s="31">
        <v>304</v>
      </c>
      <c r="M388" s="30">
        <f t="shared" si="48"/>
        <v>709</v>
      </c>
      <c r="N388" s="30">
        <v>0</v>
      </c>
      <c r="O388" s="30">
        <f t="shared" si="49"/>
        <v>591</v>
      </c>
      <c r="P388" s="30">
        <f t="shared" si="50"/>
        <v>616</v>
      </c>
      <c r="Q388" s="30">
        <f t="shared" si="41"/>
        <v>1549</v>
      </c>
      <c r="R388" s="30">
        <f t="shared" si="51"/>
        <v>9384</v>
      </c>
      <c r="S388" s="28" t="s">
        <v>28</v>
      </c>
      <c r="T388" s="32" t="s">
        <v>29</v>
      </c>
    </row>
    <row r="389" spans="1:20">
      <c r="A389" s="28">
        <v>376</v>
      </c>
      <c r="B389" s="26" t="s">
        <v>532</v>
      </c>
      <c r="C389" s="27" t="s">
        <v>490</v>
      </c>
      <c r="D389" s="26" t="s">
        <v>291</v>
      </c>
      <c r="E389" s="28" t="s">
        <v>27</v>
      </c>
      <c r="F389" s="33">
        <v>10000</v>
      </c>
      <c r="G389" s="56">
        <v>0</v>
      </c>
      <c r="H389" s="30">
        <v>25</v>
      </c>
      <c r="I389" s="30">
        <v>287</v>
      </c>
      <c r="J389" s="30">
        <f t="shared" si="47"/>
        <v>709.99999999999989</v>
      </c>
      <c r="K389" s="29">
        <v>130</v>
      </c>
      <c r="L389" s="31">
        <v>304</v>
      </c>
      <c r="M389" s="30">
        <f t="shared" si="48"/>
        <v>709</v>
      </c>
      <c r="N389" s="30">
        <v>0</v>
      </c>
      <c r="O389" s="30">
        <f t="shared" si="49"/>
        <v>591</v>
      </c>
      <c r="P389" s="30">
        <f t="shared" si="50"/>
        <v>616</v>
      </c>
      <c r="Q389" s="30">
        <f t="shared" si="41"/>
        <v>1549</v>
      </c>
      <c r="R389" s="30">
        <f t="shared" si="51"/>
        <v>9384</v>
      </c>
      <c r="S389" s="28" t="s">
        <v>38</v>
      </c>
      <c r="T389" s="32" t="s">
        <v>29</v>
      </c>
    </row>
    <row r="390" spans="1:20">
      <c r="A390" s="28">
        <v>377</v>
      </c>
      <c r="B390" s="26" t="s">
        <v>533</v>
      </c>
      <c r="C390" s="27" t="s">
        <v>490</v>
      </c>
      <c r="D390" s="26" t="s">
        <v>291</v>
      </c>
      <c r="E390" s="28" t="s">
        <v>27</v>
      </c>
      <c r="F390" s="33">
        <v>10000</v>
      </c>
      <c r="G390" s="56">
        <v>0</v>
      </c>
      <c r="H390" s="30">
        <v>25</v>
      </c>
      <c r="I390" s="30">
        <v>287</v>
      </c>
      <c r="J390" s="30">
        <f t="shared" si="47"/>
        <v>709.99999999999989</v>
      </c>
      <c r="K390" s="29">
        <v>130</v>
      </c>
      <c r="L390" s="31">
        <v>304</v>
      </c>
      <c r="M390" s="30">
        <f t="shared" si="48"/>
        <v>709</v>
      </c>
      <c r="N390" s="30">
        <v>0</v>
      </c>
      <c r="O390" s="30">
        <f t="shared" si="49"/>
        <v>591</v>
      </c>
      <c r="P390" s="30">
        <f t="shared" si="50"/>
        <v>616</v>
      </c>
      <c r="Q390" s="30">
        <f t="shared" si="41"/>
        <v>1549</v>
      </c>
      <c r="R390" s="30">
        <f t="shared" si="51"/>
        <v>9384</v>
      </c>
      <c r="S390" s="28" t="s">
        <v>28</v>
      </c>
      <c r="T390" s="32" t="s">
        <v>29</v>
      </c>
    </row>
    <row r="391" spans="1:20">
      <c r="A391" s="28">
        <v>378</v>
      </c>
      <c r="B391" s="26" t="s">
        <v>534</v>
      </c>
      <c r="C391" s="27" t="s">
        <v>490</v>
      </c>
      <c r="D391" s="26" t="s">
        <v>124</v>
      </c>
      <c r="E391" s="28" t="s">
        <v>27</v>
      </c>
      <c r="F391" s="33">
        <v>10000</v>
      </c>
      <c r="G391" s="56">
        <v>0</v>
      </c>
      <c r="H391" s="30">
        <v>25</v>
      </c>
      <c r="I391" s="30">
        <v>287</v>
      </c>
      <c r="J391" s="30">
        <f t="shared" si="47"/>
        <v>709.99999999999989</v>
      </c>
      <c r="K391" s="29">
        <v>130</v>
      </c>
      <c r="L391" s="31">
        <v>304</v>
      </c>
      <c r="M391" s="30">
        <f t="shared" si="48"/>
        <v>709</v>
      </c>
      <c r="N391" s="30">
        <v>0</v>
      </c>
      <c r="O391" s="30">
        <f t="shared" si="49"/>
        <v>591</v>
      </c>
      <c r="P391" s="30">
        <f t="shared" si="50"/>
        <v>616</v>
      </c>
      <c r="Q391" s="30">
        <f t="shared" si="41"/>
        <v>1549</v>
      </c>
      <c r="R391" s="30">
        <f t="shared" si="51"/>
        <v>9384</v>
      </c>
      <c r="S391" s="28" t="s">
        <v>28</v>
      </c>
      <c r="T391" s="32" t="s">
        <v>29</v>
      </c>
    </row>
    <row r="392" spans="1:20">
      <c r="A392" s="28">
        <v>379</v>
      </c>
      <c r="B392" s="26" t="s">
        <v>535</v>
      </c>
      <c r="C392" s="27" t="s">
        <v>490</v>
      </c>
      <c r="D392" s="26" t="s">
        <v>536</v>
      </c>
      <c r="E392" s="28" t="s">
        <v>27</v>
      </c>
      <c r="F392" s="33">
        <v>10000</v>
      </c>
      <c r="G392" s="56">
        <v>0</v>
      </c>
      <c r="H392" s="30">
        <v>25</v>
      </c>
      <c r="I392" s="30">
        <v>287</v>
      </c>
      <c r="J392" s="30">
        <f t="shared" si="47"/>
        <v>709.99999999999989</v>
      </c>
      <c r="K392" s="29">
        <v>130</v>
      </c>
      <c r="L392" s="31">
        <v>304</v>
      </c>
      <c r="M392" s="30">
        <f t="shared" si="48"/>
        <v>709</v>
      </c>
      <c r="N392" s="30">
        <v>0</v>
      </c>
      <c r="O392" s="30">
        <f t="shared" si="49"/>
        <v>591</v>
      </c>
      <c r="P392" s="30">
        <f t="shared" si="50"/>
        <v>616</v>
      </c>
      <c r="Q392" s="30">
        <f t="shared" si="41"/>
        <v>1549</v>
      </c>
      <c r="R392" s="30">
        <f t="shared" si="51"/>
        <v>9384</v>
      </c>
      <c r="S392" s="28" t="s">
        <v>38</v>
      </c>
      <c r="T392" s="32" t="s">
        <v>29</v>
      </c>
    </row>
    <row r="393" spans="1:20">
      <c r="A393" s="28">
        <v>380</v>
      </c>
      <c r="B393" s="26" t="s">
        <v>537</v>
      </c>
      <c r="C393" s="27" t="s">
        <v>490</v>
      </c>
      <c r="D393" s="26" t="s">
        <v>291</v>
      </c>
      <c r="E393" s="28" t="s">
        <v>27</v>
      </c>
      <c r="F393" s="33">
        <v>10000</v>
      </c>
      <c r="G393" s="56">
        <v>0</v>
      </c>
      <c r="H393" s="30">
        <v>25</v>
      </c>
      <c r="I393" s="30">
        <v>287</v>
      </c>
      <c r="J393" s="30">
        <f t="shared" si="47"/>
        <v>709.99999999999989</v>
      </c>
      <c r="K393" s="29">
        <v>130</v>
      </c>
      <c r="L393" s="31">
        <v>304</v>
      </c>
      <c r="M393" s="30">
        <f t="shared" si="48"/>
        <v>709</v>
      </c>
      <c r="N393" s="30">
        <v>0</v>
      </c>
      <c r="O393" s="30">
        <f t="shared" si="49"/>
        <v>591</v>
      </c>
      <c r="P393" s="30">
        <f t="shared" si="50"/>
        <v>616</v>
      </c>
      <c r="Q393" s="30">
        <f t="shared" si="41"/>
        <v>1549</v>
      </c>
      <c r="R393" s="30">
        <f t="shared" si="51"/>
        <v>9384</v>
      </c>
      <c r="S393" s="28" t="s">
        <v>38</v>
      </c>
      <c r="T393" s="32" t="s">
        <v>29</v>
      </c>
    </row>
    <row r="394" spans="1:20">
      <c r="A394" s="28">
        <v>381</v>
      </c>
      <c r="B394" s="26" t="s">
        <v>538</v>
      </c>
      <c r="C394" s="27" t="s">
        <v>490</v>
      </c>
      <c r="D394" s="26" t="s">
        <v>539</v>
      </c>
      <c r="E394" s="28" t="s">
        <v>27</v>
      </c>
      <c r="F394" s="33">
        <v>16500</v>
      </c>
      <c r="G394" s="56">
        <v>0</v>
      </c>
      <c r="H394" s="30">
        <v>25</v>
      </c>
      <c r="I394" s="30">
        <v>473.55</v>
      </c>
      <c r="J394" s="30">
        <f t="shared" si="47"/>
        <v>1171.5</v>
      </c>
      <c r="K394" s="29">
        <v>214.5</v>
      </c>
      <c r="L394" s="31">
        <v>501.6</v>
      </c>
      <c r="M394" s="30">
        <f t="shared" si="48"/>
        <v>1169.8500000000001</v>
      </c>
      <c r="N394" s="32">
        <v>1190.1199999999999</v>
      </c>
      <c r="O394" s="30">
        <f t="shared" si="49"/>
        <v>975.15000000000009</v>
      </c>
      <c r="P394" s="30">
        <f t="shared" si="50"/>
        <v>2190.27</v>
      </c>
      <c r="Q394" s="30">
        <f t="shared" si="41"/>
        <v>2555.8500000000004</v>
      </c>
      <c r="R394" s="30">
        <f t="shared" si="51"/>
        <v>14309.73</v>
      </c>
      <c r="S394" s="28" t="s">
        <v>28</v>
      </c>
      <c r="T394" s="32" t="s">
        <v>29</v>
      </c>
    </row>
    <row r="395" spans="1:20">
      <c r="A395" s="28">
        <v>382</v>
      </c>
      <c r="B395" s="26" t="s">
        <v>540</v>
      </c>
      <c r="C395" s="27" t="s">
        <v>490</v>
      </c>
      <c r="D395" s="26" t="s">
        <v>291</v>
      </c>
      <c r="E395" s="28" t="s">
        <v>27</v>
      </c>
      <c r="F395" s="33">
        <v>10000</v>
      </c>
      <c r="G395" s="56">
        <v>0</v>
      </c>
      <c r="H395" s="30">
        <v>25</v>
      </c>
      <c r="I395" s="30">
        <v>287</v>
      </c>
      <c r="J395" s="30">
        <f t="shared" si="47"/>
        <v>709.99999999999989</v>
      </c>
      <c r="K395" s="29">
        <v>130</v>
      </c>
      <c r="L395" s="31">
        <v>304</v>
      </c>
      <c r="M395" s="30">
        <f t="shared" si="48"/>
        <v>709</v>
      </c>
      <c r="N395" s="30">
        <v>0</v>
      </c>
      <c r="O395" s="30">
        <f t="shared" si="49"/>
        <v>591</v>
      </c>
      <c r="P395" s="30">
        <f t="shared" si="50"/>
        <v>616</v>
      </c>
      <c r="Q395" s="30">
        <f t="shared" si="41"/>
        <v>1549</v>
      </c>
      <c r="R395" s="30">
        <f t="shared" si="51"/>
        <v>9384</v>
      </c>
      <c r="S395" s="28" t="s">
        <v>28</v>
      </c>
      <c r="T395" s="32" t="s">
        <v>29</v>
      </c>
    </row>
    <row r="396" spans="1:20">
      <c r="A396" s="28">
        <v>383</v>
      </c>
      <c r="B396" s="26" t="s">
        <v>541</v>
      </c>
      <c r="C396" s="27" t="s">
        <v>490</v>
      </c>
      <c r="D396" s="26" t="s">
        <v>539</v>
      </c>
      <c r="E396" s="28" t="s">
        <v>27</v>
      </c>
      <c r="F396" s="33">
        <v>15000</v>
      </c>
      <c r="G396" s="56">
        <v>0</v>
      </c>
      <c r="H396" s="30">
        <v>25</v>
      </c>
      <c r="I396" s="30">
        <v>430.5</v>
      </c>
      <c r="J396" s="30">
        <f t="shared" si="47"/>
        <v>1065</v>
      </c>
      <c r="K396" s="29">
        <v>195</v>
      </c>
      <c r="L396" s="31">
        <v>456</v>
      </c>
      <c r="M396" s="30">
        <f t="shared" si="48"/>
        <v>1063.5</v>
      </c>
      <c r="N396" s="30">
        <v>0</v>
      </c>
      <c r="O396" s="30">
        <f t="shared" si="49"/>
        <v>886.5</v>
      </c>
      <c r="P396" s="30">
        <f t="shared" si="50"/>
        <v>911.5</v>
      </c>
      <c r="Q396" s="30">
        <f t="shared" si="41"/>
        <v>2323.5</v>
      </c>
      <c r="R396" s="30">
        <f t="shared" si="51"/>
        <v>14088.5</v>
      </c>
      <c r="S396" s="28" t="s">
        <v>28</v>
      </c>
      <c r="T396" s="32" t="s">
        <v>29</v>
      </c>
    </row>
    <row r="397" spans="1:20">
      <c r="A397" s="28">
        <v>384</v>
      </c>
      <c r="B397" s="26" t="s">
        <v>542</v>
      </c>
      <c r="C397" s="27" t="s">
        <v>490</v>
      </c>
      <c r="D397" s="26" t="s">
        <v>124</v>
      </c>
      <c r="E397" s="28" t="s">
        <v>27</v>
      </c>
      <c r="F397" s="33">
        <v>10000</v>
      </c>
      <c r="G397" s="56">
        <v>0</v>
      </c>
      <c r="H397" s="30">
        <v>25</v>
      </c>
      <c r="I397" s="30">
        <v>287</v>
      </c>
      <c r="J397" s="30">
        <f t="shared" si="47"/>
        <v>709.99999999999989</v>
      </c>
      <c r="K397" s="29">
        <v>130</v>
      </c>
      <c r="L397" s="31">
        <v>304</v>
      </c>
      <c r="M397" s="30">
        <f t="shared" si="48"/>
        <v>709</v>
      </c>
      <c r="N397" s="30">
        <v>0</v>
      </c>
      <c r="O397" s="30">
        <f t="shared" si="49"/>
        <v>591</v>
      </c>
      <c r="P397" s="30">
        <f t="shared" si="50"/>
        <v>616</v>
      </c>
      <c r="Q397" s="30">
        <f t="shared" si="41"/>
        <v>1549</v>
      </c>
      <c r="R397" s="30">
        <f t="shared" si="51"/>
        <v>9384</v>
      </c>
      <c r="S397" s="28" t="s">
        <v>38</v>
      </c>
      <c r="T397" s="32" t="s">
        <v>29</v>
      </c>
    </row>
    <row r="398" spans="1:20">
      <c r="A398" s="28">
        <v>385</v>
      </c>
      <c r="B398" s="26" t="s">
        <v>543</v>
      </c>
      <c r="C398" s="27" t="s">
        <v>490</v>
      </c>
      <c r="D398" s="26" t="s">
        <v>124</v>
      </c>
      <c r="E398" s="28" t="s">
        <v>27</v>
      </c>
      <c r="F398" s="33">
        <v>10000</v>
      </c>
      <c r="G398" s="56">
        <v>0</v>
      </c>
      <c r="H398" s="30">
        <v>25</v>
      </c>
      <c r="I398" s="30">
        <v>287</v>
      </c>
      <c r="J398" s="30">
        <f t="shared" si="47"/>
        <v>709.99999999999989</v>
      </c>
      <c r="K398" s="29">
        <v>130</v>
      </c>
      <c r="L398" s="31">
        <v>304</v>
      </c>
      <c r="M398" s="30">
        <f t="shared" si="48"/>
        <v>709</v>
      </c>
      <c r="N398" s="30">
        <v>0</v>
      </c>
      <c r="O398" s="30">
        <f t="shared" si="49"/>
        <v>591</v>
      </c>
      <c r="P398" s="30">
        <f t="shared" si="50"/>
        <v>616</v>
      </c>
      <c r="Q398" s="30">
        <f t="shared" si="41"/>
        <v>1549</v>
      </c>
      <c r="R398" s="30">
        <f t="shared" si="51"/>
        <v>9384</v>
      </c>
      <c r="S398" s="28" t="s">
        <v>28</v>
      </c>
      <c r="T398" s="32" t="s">
        <v>29</v>
      </c>
    </row>
    <row r="399" spans="1:20">
      <c r="A399" s="28">
        <v>386</v>
      </c>
      <c r="B399" s="26" t="s">
        <v>544</v>
      </c>
      <c r="C399" s="27" t="s">
        <v>490</v>
      </c>
      <c r="D399" s="26" t="s">
        <v>124</v>
      </c>
      <c r="E399" s="28" t="s">
        <v>27</v>
      </c>
      <c r="F399" s="33">
        <v>12000</v>
      </c>
      <c r="G399" s="56">
        <v>0</v>
      </c>
      <c r="H399" s="30">
        <v>25</v>
      </c>
      <c r="I399" s="30">
        <v>344.4</v>
      </c>
      <c r="J399" s="30">
        <f t="shared" si="47"/>
        <v>851.99999999999989</v>
      </c>
      <c r="K399" s="29">
        <v>156</v>
      </c>
      <c r="L399" s="31">
        <v>364.8</v>
      </c>
      <c r="M399" s="30">
        <f t="shared" si="48"/>
        <v>850.80000000000007</v>
      </c>
      <c r="N399" s="30">
        <v>0</v>
      </c>
      <c r="O399" s="30">
        <f t="shared" si="49"/>
        <v>709.2</v>
      </c>
      <c r="P399" s="30">
        <f t="shared" si="50"/>
        <v>734.2</v>
      </c>
      <c r="Q399" s="30">
        <f t="shared" ref="Q399:Q462" si="52">J399+K399+M399</f>
        <v>1858.8</v>
      </c>
      <c r="R399" s="30">
        <f t="shared" si="51"/>
        <v>11265.8</v>
      </c>
      <c r="S399" s="28" t="s">
        <v>28</v>
      </c>
      <c r="T399" s="32" t="s">
        <v>29</v>
      </c>
    </row>
    <row r="400" spans="1:20">
      <c r="A400" s="28">
        <v>387</v>
      </c>
      <c r="B400" s="26" t="s">
        <v>545</v>
      </c>
      <c r="C400" s="27" t="s">
        <v>490</v>
      </c>
      <c r="D400" s="26" t="s">
        <v>124</v>
      </c>
      <c r="E400" s="28" t="s">
        <v>27</v>
      </c>
      <c r="F400" s="33">
        <v>10000</v>
      </c>
      <c r="G400" s="56">
        <v>0</v>
      </c>
      <c r="H400" s="30">
        <v>25</v>
      </c>
      <c r="I400" s="30">
        <v>287</v>
      </c>
      <c r="J400" s="30">
        <f t="shared" si="47"/>
        <v>709.99999999999989</v>
      </c>
      <c r="K400" s="29">
        <v>130</v>
      </c>
      <c r="L400" s="31">
        <v>304</v>
      </c>
      <c r="M400" s="30">
        <f t="shared" si="48"/>
        <v>709</v>
      </c>
      <c r="N400" s="30">
        <v>0</v>
      </c>
      <c r="O400" s="30">
        <f t="shared" si="49"/>
        <v>591</v>
      </c>
      <c r="P400" s="30">
        <f t="shared" si="50"/>
        <v>616</v>
      </c>
      <c r="Q400" s="30">
        <f t="shared" si="52"/>
        <v>1549</v>
      </c>
      <c r="R400" s="30">
        <f t="shared" si="51"/>
        <v>9384</v>
      </c>
      <c r="S400" s="28" t="s">
        <v>38</v>
      </c>
      <c r="T400" s="32" t="s">
        <v>29</v>
      </c>
    </row>
    <row r="401" spans="1:20">
      <c r="A401" s="28">
        <v>388</v>
      </c>
      <c r="B401" s="26" t="s">
        <v>546</v>
      </c>
      <c r="C401" s="27" t="s">
        <v>490</v>
      </c>
      <c r="D401" s="26" t="s">
        <v>291</v>
      </c>
      <c r="E401" s="28" t="s">
        <v>27</v>
      </c>
      <c r="F401" s="33">
        <v>3666.67</v>
      </c>
      <c r="G401" s="56">
        <v>0</v>
      </c>
      <c r="H401" s="30">
        <v>25</v>
      </c>
      <c r="I401" s="30">
        <v>105.23</v>
      </c>
      <c r="J401" s="30">
        <f t="shared" si="47"/>
        <v>260.33357000000001</v>
      </c>
      <c r="K401" s="29">
        <v>47.67</v>
      </c>
      <c r="L401" s="31">
        <v>111.47</v>
      </c>
      <c r="M401" s="30">
        <f t="shared" si="48"/>
        <v>259.966903</v>
      </c>
      <c r="N401" s="30">
        <v>0</v>
      </c>
      <c r="O401" s="30">
        <f t="shared" si="49"/>
        <v>216.7</v>
      </c>
      <c r="P401" s="30">
        <f t="shared" si="50"/>
        <v>241.70000000000002</v>
      </c>
      <c r="Q401" s="30">
        <f t="shared" si="52"/>
        <v>567.97047300000008</v>
      </c>
      <c r="R401" s="30">
        <f t="shared" si="51"/>
        <v>3424.9700000000003</v>
      </c>
      <c r="S401" s="28" t="s">
        <v>28</v>
      </c>
      <c r="T401" s="32" t="s">
        <v>29</v>
      </c>
    </row>
    <row r="402" spans="1:20">
      <c r="A402" s="28">
        <v>389</v>
      </c>
      <c r="B402" s="26" t="s">
        <v>547</v>
      </c>
      <c r="C402" s="27" t="s">
        <v>490</v>
      </c>
      <c r="D402" s="26" t="s">
        <v>291</v>
      </c>
      <c r="E402" s="28" t="s">
        <v>27</v>
      </c>
      <c r="F402" s="33">
        <v>10000</v>
      </c>
      <c r="G402" s="56">
        <v>0</v>
      </c>
      <c r="H402" s="30">
        <v>25</v>
      </c>
      <c r="I402" s="30">
        <v>287</v>
      </c>
      <c r="J402" s="30">
        <f t="shared" si="47"/>
        <v>709.99999999999989</v>
      </c>
      <c r="K402" s="29">
        <v>130</v>
      </c>
      <c r="L402" s="31">
        <v>304</v>
      </c>
      <c r="M402" s="30">
        <f t="shared" si="48"/>
        <v>709</v>
      </c>
      <c r="N402" s="30">
        <v>0</v>
      </c>
      <c r="O402" s="30">
        <f t="shared" si="49"/>
        <v>591</v>
      </c>
      <c r="P402" s="30">
        <f t="shared" si="50"/>
        <v>616</v>
      </c>
      <c r="Q402" s="30">
        <f t="shared" si="52"/>
        <v>1549</v>
      </c>
      <c r="R402" s="30">
        <f t="shared" si="51"/>
        <v>9384</v>
      </c>
      <c r="S402" s="28" t="s">
        <v>38</v>
      </c>
      <c r="T402" s="32" t="s">
        <v>29</v>
      </c>
    </row>
    <row r="403" spans="1:20">
      <c r="A403" s="28">
        <v>390</v>
      </c>
      <c r="B403" s="26" t="s">
        <v>548</v>
      </c>
      <c r="C403" s="27" t="s">
        <v>490</v>
      </c>
      <c r="D403" s="26" t="s">
        <v>291</v>
      </c>
      <c r="E403" s="28" t="s">
        <v>27</v>
      </c>
      <c r="F403" s="33">
        <v>10000</v>
      </c>
      <c r="G403" s="56">
        <v>0</v>
      </c>
      <c r="H403" s="30">
        <v>25</v>
      </c>
      <c r="I403" s="30">
        <v>287</v>
      </c>
      <c r="J403" s="30">
        <f t="shared" si="47"/>
        <v>709.99999999999989</v>
      </c>
      <c r="K403" s="29">
        <v>130</v>
      </c>
      <c r="L403" s="31">
        <v>304</v>
      </c>
      <c r="M403" s="30">
        <f t="shared" si="48"/>
        <v>709</v>
      </c>
      <c r="N403" s="30">
        <v>0</v>
      </c>
      <c r="O403" s="30">
        <f t="shared" si="49"/>
        <v>591</v>
      </c>
      <c r="P403" s="30">
        <f t="shared" si="50"/>
        <v>616</v>
      </c>
      <c r="Q403" s="30">
        <f t="shared" si="52"/>
        <v>1549</v>
      </c>
      <c r="R403" s="30">
        <f t="shared" si="51"/>
        <v>9384</v>
      </c>
      <c r="S403" s="28" t="s">
        <v>38</v>
      </c>
      <c r="T403" s="32" t="s">
        <v>29</v>
      </c>
    </row>
    <row r="404" spans="1:20">
      <c r="A404" s="28">
        <v>391</v>
      </c>
      <c r="B404" s="26" t="s">
        <v>549</v>
      </c>
      <c r="C404" s="27" t="s">
        <v>490</v>
      </c>
      <c r="D404" s="26" t="s">
        <v>291</v>
      </c>
      <c r="E404" s="28" t="s">
        <v>27</v>
      </c>
      <c r="F404" s="33">
        <v>10000</v>
      </c>
      <c r="G404" s="56">
        <v>0</v>
      </c>
      <c r="H404" s="30">
        <v>25</v>
      </c>
      <c r="I404" s="30">
        <v>287</v>
      </c>
      <c r="J404" s="30">
        <f t="shared" si="47"/>
        <v>709.99999999999989</v>
      </c>
      <c r="K404" s="29">
        <v>130</v>
      </c>
      <c r="L404" s="31">
        <v>304</v>
      </c>
      <c r="M404" s="30">
        <f t="shared" si="48"/>
        <v>709</v>
      </c>
      <c r="N404" s="30">
        <v>0</v>
      </c>
      <c r="O404" s="30">
        <f t="shared" si="49"/>
        <v>591</v>
      </c>
      <c r="P404" s="30">
        <f t="shared" si="50"/>
        <v>616</v>
      </c>
      <c r="Q404" s="30">
        <f t="shared" si="52"/>
        <v>1549</v>
      </c>
      <c r="R404" s="30">
        <f t="shared" si="51"/>
        <v>9384</v>
      </c>
      <c r="S404" s="28" t="s">
        <v>38</v>
      </c>
      <c r="T404" s="32" t="s">
        <v>29</v>
      </c>
    </row>
    <row r="405" spans="1:20">
      <c r="A405" s="28">
        <v>392</v>
      </c>
      <c r="B405" s="26" t="s">
        <v>550</v>
      </c>
      <c r="C405" s="27" t="s">
        <v>490</v>
      </c>
      <c r="D405" s="26" t="s">
        <v>124</v>
      </c>
      <c r="E405" s="28" t="s">
        <v>27</v>
      </c>
      <c r="F405" s="33">
        <v>10000</v>
      </c>
      <c r="G405" s="56">
        <v>0</v>
      </c>
      <c r="H405" s="30">
        <v>25</v>
      </c>
      <c r="I405" s="30">
        <v>287</v>
      </c>
      <c r="J405" s="30">
        <f t="shared" si="47"/>
        <v>709.99999999999989</v>
      </c>
      <c r="K405" s="29">
        <v>130</v>
      </c>
      <c r="L405" s="31">
        <v>304</v>
      </c>
      <c r="M405" s="30">
        <f t="shared" si="48"/>
        <v>709</v>
      </c>
      <c r="N405" s="30">
        <v>0</v>
      </c>
      <c r="O405" s="30">
        <f t="shared" si="49"/>
        <v>591</v>
      </c>
      <c r="P405" s="30">
        <f t="shared" si="50"/>
        <v>616</v>
      </c>
      <c r="Q405" s="30">
        <f t="shared" si="52"/>
        <v>1549</v>
      </c>
      <c r="R405" s="30">
        <f t="shared" si="51"/>
        <v>9384</v>
      </c>
      <c r="S405" s="28" t="s">
        <v>38</v>
      </c>
      <c r="T405" s="32" t="s">
        <v>29</v>
      </c>
    </row>
    <row r="406" spans="1:20">
      <c r="A406" s="28">
        <v>393</v>
      </c>
      <c r="B406" s="26" t="s">
        <v>551</v>
      </c>
      <c r="C406" s="27" t="s">
        <v>490</v>
      </c>
      <c r="D406" s="26" t="s">
        <v>291</v>
      </c>
      <c r="E406" s="28" t="s">
        <v>27</v>
      </c>
      <c r="F406" s="33">
        <v>10000</v>
      </c>
      <c r="G406" s="56">
        <v>0</v>
      </c>
      <c r="H406" s="30">
        <v>25</v>
      </c>
      <c r="I406" s="30">
        <v>287</v>
      </c>
      <c r="J406" s="30">
        <f t="shared" si="47"/>
        <v>709.99999999999989</v>
      </c>
      <c r="K406" s="29">
        <v>130</v>
      </c>
      <c r="L406" s="31">
        <v>304</v>
      </c>
      <c r="M406" s="30">
        <f t="shared" si="48"/>
        <v>709</v>
      </c>
      <c r="N406" s="30">
        <v>0</v>
      </c>
      <c r="O406" s="30">
        <f t="shared" si="49"/>
        <v>591</v>
      </c>
      <c r="P406" s="30">
        <f t="shared" si="50"/>
        <v>616</v>
      </c>
      <c r="Q406" s="30">
        <f t="shared" si="52"/>
        <v>1549</v>
      </c>
      <c r="R406" s="30">
        <f t="shared" si="51"/>
        <v>9384</v>
      </c>
      <c r="S406" s="28" t="s">
        <v>38</v>
      </c>
      <c r="T406" s="32" t="s">
        <v>29</v>
      </c>
    </row>
    <row r="407" spans="1:20">
      <c r="A407" s="28">
        <v>394</v>
      </c>
      <c r="B407" s="26" t="s">
        <v>552</v>
      </c>
      <c r="C407" s="27" t="s">
        <v>490</v>
      </c>
      <c r="D407" s="26" t="s">
        <v>291</v>
      </c>
      <c r="E407" s="28" t="s">
        <v>27</v>
      </c>
      <c r="F407" s="33">
        <v>10000</v>
      </c>
      <c r="G407" s="56">
        <v>0</v>
      </c>
      <c r="H407" s="30">
        <v>25</v>
      </c>
      <c r="I407" s="30">
        <v>287</v>
      </c>
      <c r="J407" s="30">
        <f t="shared" si="47"/>
        <v>709.99999999999989</v>
      </c>
      <c r="K407" s="29">
        <v>130</v>
      </c>
      <c r="L407" s="31">
        <v>304</v>
      </c>
      <c r="M407" s="30">
        <f t="shared" si="48"/>
        <v>709</v>
      </c>
      <c r="N407" s="30">
        <v>0</v>
      </c>
      <c r="O407" s="30">
        <f t="shared" si="49"/>
        <v>591</v>
      </c>
      <c r="P407" s="30">
        <f t="shared" si="50"/>
        <v>616</v>
      </c>
      <c r="Q407" s="30">
        <f t="shared" si="52"/>
        <v>1549</v>
      </c>
      <c r="R407" s="30">
        <f t="shared" si="51"/>
        <v>9384</v>
      </c>
      <c r="S407" s="28" t="s">
        <v>38</v>
      </c>
      <c r="T407" s="32" t="s">
        <v>29</v>
      </c>
    </row>
    <row r="408" spans="1:20">
      <c r="A408" s="28">
        <v>395</v>
      </c>
      <c r="B408" s="26" t="s">
        <v>553</v>
      </c>
      <c r="C408" s="27" t="s">
        <v>490</v>
      </c>
      <c r="D408" s="26" t="s">
        <v>291</v>
      </c>
      <c r="E408" s="28" t="s">
        <v>27</v>
      </c>
      <c r="F408" s="33">
        <v>10000</v>
      </c>
      <c r="G408" s="56">
        <v>0</v>
      </c>
      <c r="H408" s="30">
        <v>25</v>
      </c>
      <c r="I408" s="30">
        <v>287</v>
      </c>
      <c r="J408" s="30">
        <f t="shared" si="47"/>
        <v>709.99999999999989</v>
      </c>
      <c r="K408" s="29">
        <v>130</v>
      </c>
      <c r="L408" s="31">
        <v>304</v>
      </c>
      <c r="M408" s="30">
        <f t="shared" si="48"/>
        <v>709</v>
      </c>
      <c r="N408" s="30">
        <v>0</v>
      </c>
      <c r="O408" s="30">
        <f t="shared" si="49"/>
        <v>591</v>
      </c>
      <c r="P408" s="30">
        <f t="shared" si="50"/>
        <v>616</v>
      </c>
      <c r="Q408" s="30">
        <f t="shared" si="52"/>
        <v>1549</v>
      </c>
      <c r="R408" s="30">
        <f t="shared" si="51"/>
        <v>9384</v>
      </c>
      <c r="S408" s="28" t="s">
        <v>38</v>
      </c>
      <c r="T408" s="32" t="s">
        <v>29</v>
      </c>
    </row>
    <row r="409" spans="1:20">
      <c r="A409" s="28">
        <v>396</v>
      </c>
      <c r="B409" s="26" t="s">
        <v>554</v>
      </c>
      <c r="C409" s="27" t="s">
        <v>490</v>
      </c>
      <c r="D409" s="26" t="s">
        <v>291</v>
      </c>
      <c r="E409" s="28" t="s">
        <v>27</v>
      </c>
      <c r="F409" s="33">
        <v>10000</v>
      </c>
      <c r="G409" s="56">
        <v>0</v>
      </c>
      <c r="H409" s="30">
        <v>25</v>
      </c>
      <c r="I409" s="30">
        <v>287</v>
      </c>
      <c r="J409" s="30">
        <f t="shared" si="47"/>
        <v>709.99999999999989</v>
      </c>
      <c r="K409" s="29">
        <v>130</v>
      </c>
      <c r="L409" s="31">
        <v>304</v>
      </c>
      <c r="M409" s="30">
        <f t="shared" si="48"/>
        <v>709</v>
      </c>
      <c r="N409" s="30">
        <v>0</v>
      </c>
      <c r="O409" s="30">
        <f t="shared" si="49"/>
        <v>591</v>
      </c>
      <c r="P409" s="30">
        <f t="shared" si="50"/>
        <v>616</v>
      </c>
      <c r="Q409" s="30">
        <f t="shared" si="52"/>
        <v>1549</v>
      </c>
      <c r="R409" s="30">
        <f t="shared" si="51"/>
        <v>9384</v>
      </c>
      <c r="S409" s="28" t="s">
        <v>38</v>
      </c>
      <c r="T409" s="32" t="s">
        <v>29</v>
      </c>
    </row>
    <row r="410" spans="1:20">
      <c r="A410" s="28">
        <v>397</v>
      </c>
      <c r="B410" s="26" t="s">
        <v>555</v>
      </c>
      <c r="C410" s="27" t="s">
        <v>490</v>
      </c>
      <c r="D410" s="26" t="s">
        <v>539</v>
      </c>
      <c r="E410" s="43" t="s">
        <v>107</v>
      </c>
      <c r="F410" s="33">
        <v>25000</v>
      </c>
      <c r="G410" s="56">
        <v>0</v>
      </c>
      <c r="H410" s="30">
        <v>25</v>
      </c>
      <c r="I410" s="34">
        <v>717.5</v>
      </c>
      <c r="J410" s="34">
        <f t="shared" si="47"/>
        <v>1774.9999999999998</v>
      </c>
      <c r="K410" s="35">
        <v>325</v>
      </c>
      <c r="L410" s="36">
        <v>760</v>
      </c>
      <c r="M410" s="34">
        <f t="shared" si="48"/>
        <v>1772.5000000000002</v>
      </c>
      <c r="N410" s="30">
        <v>0</v>
      </c>
      <c r="O410" s="34">
        <f t="shared" si="49"/>
        <v>1477.5</v>
      </c>
      <c r="P410" s="34">
        <f t="shared" si="50"/>
        <v>1502.5</v>
      </c>
      <c r="Q410" s="30">
        <f t="shared" si="52"/>
        <v>3872.5</v>
      </c>
      <c r="R410" s="34">
        <f t="shared" si="51"/>
        <v>23497.5</v>
      </c>
      <c r="S410" s="28" t="s">
        <v>28</v>
      </c>
      <c r="T410" s="32" t="s">
        <v>29</v>
      </c>
    </row>
    <row r="411" spans="1:20">
      <c r="A411" s="28">
        <v>398</v>
      </c>
      <c r="B411" s="26" t="s">
        <v>556</v>
      </c>
      <c r="C411" s="27" t="s">
        <v>490</v>
      </c>
      <c r="D411" s="26" t="s">
        <v>291</v>
      </c>
      <c r="E411" s="28" t="s">
        <v>27</v>
      </c>
      <c r="F411" s="33">
        <v>10000</v>
      </c>
      <c r="G411" s="56">
        <v>0</v>
      </c>
      <c r="H411" s="30">
        <v>25</v>
      </c>
      <c r="I411" s="30">
        <v>287</v>
      </c>
      <c r="J411" s="30">
        <f t="shared" si="47"/>
        <v>709.99999999999989</v>
      </c>
      <c r="K411" s="29">
        <v>130</v>
      </c>
      <c r="L411" s="31">
        <v>304</v>
      </c>
      <c r="M411" s="30">
        <f t="shared" si="48"/>
        <v>709</v>
      </c>
      <c r="N411" s="30">
        <v>0</v>
      </c>
      <c r="O411" s="30">
        <f t="shared" si="49"/>
        <v>591</v>
      </c>
      <c r="P411" s="30">
        <f t="shared" si="50"/>
        <v>616</v>
      </c>
      <c r="Q411" s="30">
        <f t="shared" si="52"/>
        <v>1549</v>
      </c>
      <c r="R411" s="30">
        <f t="shared" si="51"/>
        <v>9384</v>
      </c>
      <c r="S411" s="28" t="s">
        <v>38</v>
      </c>
      <c r="T411" s="32" t="s">
        <v>29</v>
      </c>
    </row>
    <row r="412" spans="1:20">
      <c r="A412" s="28">
        <v>399</v>
      </c>
      <c r="B412" s="26" t="s">
        <v>557</v>
      </c>
      <c r="C412" s="27" t="s">
        <v>490</v>
      </c>
      <c r="D412" s="26" t="s">
        <v>291</v>
      </c>
      <c r="E412" s="28" t="s">
        <v>27</v>
      </c>
      <c r="F412" s="33">
        <v>12000</v>
      </c>
      <c r="G412" s="56">
        <v>0</v>
      </c>
      <c r="H412" s="30">
        <v>25</v>
      </c>
      <c r="I412" s="30">
        <v>344.4</v>
      </c>
      <c r="J412" s="30">
        <f t="shared" si="47"/>
        <v>851.99999999999989</v>
      </c>
      <c r="K412" s="29">
        <v>156</v>
      </c>
      <c r="L412" s="31">
        <v>364.8</v>
      </c>
      <c r="M412" s="30">
        <f t="shared" si="48"/>
        <v>850.80000000000007</v>
      </c>
      <c r="N412" s="30">
        <v>0</v>
      </c>
      <c r="O412" s="30">
        <f t="shared" si="49"/>
        <v>709.2</v>
      </c>
      <c r="P412" s="30">
        <f t="shared" si="50"/>
        <v>734.2</v>
      </c>
      <c r="Q412" s="30">
        <f t="shared" si="52"/>
        <v>1858.8</v>
      </c>
      <c r="R412" s="30">
        <f t="shared" si="51"/>
        <v>11265.8</v>
      </c>
      <c r="S412" s="28" t="s">
        <v>38</v>
      </c>
      <c r="T412" s="32" t="s">
        <v>29</v>
      </c>
    </row>
    <row r="413" spans="1:20">
      <c r="A413" s="28">
        <v>400</v>
      </c>
      <c r="B413" s="26" t="s">
        <v>558</v>
      </c>
      <c r="C413" s="27" t="s">
        <v>490</v>
      </c>
      <c r="D413" s="26" t="s">
        <v>291</v>
      </c>
      <c r="E413" s="28" t="s">
        <v>27</v>
      </c>
      <c r="F413" s="33">
        <v>12000</v>
      </c>
      <c r="G413" s="56">
        <v>0</v>
      </c>
      <c r="H413" s="30">
        <v>25</v>
      </c>
      <c r="I413" s="30">
        <v>344.4</v>
      </c>
      <c r="J413" s="30">
        <f t="shared" si="47"/>
        <v>851.99999999999989</v>
      </c>
      <c r="K413" s="29">
        <v>156</v>
      </c>
      <c r="L413" s="31">
        <v>364.8</v>
      </c>
      <c r="M413" s="30">
        <f t="shared" si="48"/>
        <v>850.80000000000007</v>
      </c>
      <c r="N413" s="30">
        <v>0</v>
      </c>
      <c r="O413" s="30">
        <f t="shared" si="49"/>
        <v>709.2</v>
      </c>
      <c r="P413" s="30">
        <f t="shared" si="50"/>
        <v>734.2</v>
      </c>
      <c r="Q413" s="30">
        <f t="shared" si="52"/>
        <v>1858.8</v>
      </c>
      <c r="R413" s="30">
        <f t="shared" si="51"/>
        <v>11265.8</v>
      </c>
      <c r="S413" s="28" t="s">
        <v>38</v>
      </c>
      <c r="T413" s="32" t="s">
        <v>29</v>
      </c>
    </row>
    <row r="414" spans="1:20">
      <c r="A414" s="28">
        <v>401</v>
      </c>
      <c r="B414" s="26" t="s">
        <v>559</v>
      </c>
      <c r="C414" s="27" t="s">
        <v>490</v>
      </c>
      <c r="D414" s="26" t="s">
        <v>539</v>
      </c>
      <c r="E414" s="43" t="s">
        <v>107</v>
      </c>
      <c r="F414" s="33">
        <v>22000</v>
      </c>
      <c r="G414" s="56">
        <v>0</v>
      </c>
      <c r="H414" s="30">
        <v>25</v>
      </c>
      <c r="I414" s="30">
        <v>631.4</v>
      </c>
      <c r="J414" s="30">
        <f t="shared" si="47"/>
        <v>1561.9999999999998</v>
      </c>
      <c r="K414" s="29">
        <v>286</v>
      </c>
      <c r="L414" s="31">
        <v>668.8</v>
      </c>
      <c r="M414" s="30">
        <f t="shared" si="48"/>
        <v>1559.8000000000002</v>
      </c>
      <c r="N414" s="30">
        <v>0</v>
      </c>
      <c r="O414" s="30">
        <f t="shared" si="49"/>
        <v>1300.1999999999998</v>
      </c>
      <c r="P414" s="30">
        <f t="shared" si="50"/>
        <v>1325.1999999999998</v>
      </c>
      <c r="Q414" s="30">
        <f t="shared" si="52"/>
        <v>3407.8</v>
      </c>
      <c r="R414" s="30">
        <f t="shared" si="51"/>
        <v>20674.8</v>
      </c>
      <c r="S414" s="28" t="s">
        <v>28</v>
      </c>
      <c r="T414" s="32" t="s">
        <v>29</v>
      </c>
    </row>
    <row r="415" spans="1:20">
      <c r="A415" s="28">
        <v>402</v>
      </c>
      <c r="B415" s="26" t="s">
        <v>560</v>
      </c>
      <c r="C415" s="27" t="s">
        <v>490</v>
      </c>
      <c r="D415" s="26" t="s">
        <v>124</v>
      </c>
      <c r="E415" s="28" t="s">
        <v>27</v>
      </c>
      <c r="F415" s="33">
        <v>10000</v>
      </c>
      <c r="G415" s="56">
        <v>0</v>
      </c>
      <c r="H415" s="30">
        <v>25</v>
      </c>
      <c r="I415" s="30">
        <v>287</v>
      </c>
      <c r="J415" s="30">
        <f t="shared" si="47"/>
        <v>709.99999999999989</v>
      </c>
      <c r="K415" s="29">
        <v>130</v>
      </c>
      <c r="L415" s="31">
        <v>304</v>
      </c>
      <c r="M415" s="30">
        <f t="shared" si="48"/>
        <v>709</v>
      </c>
      <c r="N415" s="30">
        <v>0</v>
      </c>
      <c r="O415" s="30">
        <f t="shared" si="49"/>
        <v>591</v>
      </c>
      <c r="P415" s="30">
        <f t="shared" si="50"/>
        <v>616</v>
      </c>
      <c r="Q415" s="30">
        <f t="shared" si="52"/>
        <v>1549</v>
      </c>
      <c r="R415" s="30">
        <f t="shared" si="51"/>
        <v>9384</v>
      </c>
      <c r="S415" s="28" t="s">
        <v>28</v>
      </c>
      <c r="T415" s="32" t="s">
        <v>29</v>
      </c>
    </row>
    <row r="416" spans="1:20">
      <c r="A416" s="28">
        <v>403</v>
      </c>
      <c r="B416" s="26" t="s">
        <v>561</v>
      </c>
      <c r="C416" s="27" t="s">
        <v>490</v>
      </c>
      <c r="D416" s="26" t="s">
        <v>291</v>
      </c>
      <c r="E416" s="28" t="s">
        <v>27</v>
      </c>
      <c r="F416" s="33">
        <v>10000</v>
      </c>
      <c r="G416" s="56">
        <v>0</v>
      </c>
      <c r="H416" s="30">
        <v>25</v>
      </c>
      <c r="I416" s="30">
        <v>287</v>
      </c>
      <c r="J416" s="30">
        <f t="shared" si="47"/>
        <v>709.99999999999989</v>
      </c>
      <c r="K416" s="29">
        <v>130</v>
      </c>
      <c r="L416" s="31">
        <v>304</v>
      </c>
      <c r="M416" s="30">
        <f t="shared" si="48"/>
        <v>709</v>
      </c>
      <c r="N416" s="30">
        <v>0</v>
      </c>
      <c r="O416" s="30">
        <f t="shared" si="49"/>
        <v>591</v>
      </c>
      <c r="P416" s="30">
        <f t="shared" si="50"/>
        <v>616</v>
      </c>
      <c r="Q416" s="30">
        <f t="shared" si="52"/>
        <v>1549</v>
      </c>
      <c r="R416" s="30">
        <f t="shared" si="51"/>
        <v>9384</v>
      </c>
      <c r="S416" s="28" t="s">
        <v>38</v>
      </c>
      <c r="T416" s="32" t="s">
        <v>29</v>
      </c>
    </row>
    <row r="417" spans="1:20">
      <c r="A417" s="28">
        <v>404</v>
      </c>
      <c r="B417" s="26" t="s">
        <v>562</v>
      </c>
      <c r="C417" s="27" t="s">
        <v>490</v>
      </c>
      <c r="D417" s="26" t="s">
        <v>291</v>
      </c>
      <c r="E417" s="28" t="s">
        <v>27</v>
      </c>
      <c r="F417" s="33">
        <v>10000</v>
      </c>
      <c r="G417" s="56">
        <v>0</v>
      </c>
      <c r="H417" s="30">
        <v>25</v>
      </c>
      <c r="I417" s="30">
        <v>287</v>
      </c>
      <c r="J417" s="30">
        <f t="shared" si="47"/>
        <v>709.99999999999989</v>
      </c>
      <c r="K417" s="29">
        <v>130</v>
      </c>
      <c r="L417" s="31">
        <v>304</v>
      </c>
      <c r="M417" s="30">
        <f t="shared" si="48"/>
        <v>709</v>
      </c>
      <c r="N417" s="30">
        <v>0</v>
      </c>
      <c r="O417" s="30">
        <f t="shared" si="49"/>
        <v>591</v>
      </c>
      <c r="P417" s="30">
        <f t="shared" si="50"/>
        <v>616</v>
      </c>
      <c r="Q417" s="30">
        <f t="shared" si="52"/>
        <v>1549</v>
      </c>
      <c r="R417" s="30">
        <f t="shared" si="51"/>
        <v>9384</v>
      </c>
      <c r="S417" s="28" t="s">
        <v>28</v>
      </c>
      <c r="T417" s="32" t="s">
        <v>29</v>
      </c>
    </row>
    <row r="418" spans="1:20">
      <c r="A418" s="28">
        <v>405</v>
      </c>
      <c r="B418" s="26" t="s">
        <v>563</v>
      </c>
      <c r="C418" s="27" t="s">
        <v>490</v>
      </c>
      <c r="D418" s="26" t="s">
        <v>291</v>
      </c>
      <c r="E418" s="28" t="s">
        <v>27</v>
      </c>
      <c r="F418" s="33">
        <v>10000</v>
      </c>
      <c r="G418" s="56">
        <v>0</v>
      </c>
      <c r="H418" s="30">
        <v>25</v>
      </c>
      <c r="I418" s="30">
        <v>287</v>
      </c>
      <c r="J418" s="30">
        <f t="shared" si="47"/>
        <v>709.99999999999989</v>
      </c>
      <c r="K418" s="29">
        <v>130</v>
      </c>
      <c r="L418" s="31">
        <v>304</v>
      </c>
      <c r="M418" s="30">
        <f t="shared" si="48"/>
        <v>709</v>
      </c>
      <c r="N418" s="30">
        <v>0</v>
      </c>
      <c r="O418" s="30">
        <f t="shared" si="49"/>
        <v>591</v>
      </c>
      <c r="P418" s="30">
        <f t="shared" si="50"/>
        <v>616</v>
      </c>
      <c r="Q418" s="30">
        <f t="shared" si="52"/>
        <v>1549</v>
      </c>
      <c r="R418" s="30">
        <f t="shared" si="51"/>
        <v>9384</v>
      </c>
      <c r="S418" s="28" t="s">
        <v>38</v>
      </c>
      <c r="T418" s="32" t="s">
        <v>29</v>
      </c>
    </row>
    <row r="419" spans="1:20">
      <c r="A419" s="28">
        <v>406</v>
      </c>
      <c r="B419" s="26" t="s">
        <v>564</v>
      </c>
      <c r="C419" s="27" t="s">
        <v>490</v>
      </c>
      <c r="D419" s="26" t="s">
        <v>124</v>
      </c>
      <c r="E419" s="28" t="s">
        <v>27</v>
      </c>
      <c r="F419" s="33">
        <v>10000</v>
      </c>
      <c r="G419" s="56">
        <v>0</v>
      </c>
      <c r="H419" s="30">
        <v>25</v>
      </c>
      <c r="I419" s="30">
        <v>287</v>
      </c>
      <c r="J419" s="30">
        <f t="shared" si="47"/>
        <v>709.99999999999989</v>
      </c>
      <c r="K419" s="29">
        <v>130</v>
      </c>
      <c r="L419" s="31">
        <v>304</v>
      </c>
      <c r="M419" s="30">
        <f t="shared" si="48"/>
        <v>709</v>
      </c>
      <c r="N419" s="30">
        <v>0</v>
      </c>
      <c r="O419" s="30">
        <f t="shared" si="49"/>
        <v>591</v>
      </c>
      <c r="P419" s="30">
        <f t="shared" si="50"/>
        <v>616</v>
      </c>
      <c r="Q419" s="30">
        <f t="shared" si="52"/>
        <v>1549</v>
      </c>
      <c r="R419" s="30">
        <f t="shared" si="51"/>
        <v>9384</v>
      </c>
      <c r="S419" s="28" t="s">
        <v>38</v>
      </c>
      <c r="T419" s="32" t="s">
        <v>29</v>
      </c>
    </row>
    <row r="420" spans="1:20">
      <c r="A420" s="28">
        <v>407</v>
      </c>
      <c r="B420" s="26" t="s">
        <v>565</v>
      </c>
      <c r="C420" s="27" t="s">
        <v>490</v>
      </c>
      <c r="D420" s="26" t="s">
        <v>291</v>
      </c>
      <c r="E420" s="28" t="s">
        <v>27</v>
      </c>
      <c r="F420" s="33">
        <v>10000</v>
      </c>
      <c r="G420" s="56">
        <v>0</v>
      </c>
      <c r="H420" s="30">
        <v>25</v>
      </c>
      <c r="I420" s="30">
        <v>287</v>
      </c>
      <c r="J420" s="30">
        <f t="shared" si="47"/>
        <v>709.99999999999989</v>
      </c>
      <c r="K420" s="29">
        <v>130</v>
      </c>
      <c r="L420" s="31">
        <v>304</v>
      </c>
      <c r="M420" s="30">
        <f t="shared" si="48"/>
        <v>709</v>
      </c>
      <c r="N420" s="30">
        <v>0</v>
      </c>
      <c r="O420" s="30">
        <f t="shared" si="49"/>
        <v>591</v>
      </c>
      <c r="P420" s="30">
        <f t="shared" si="50"/>
        <v>616</v>
      </c>
      <c r="Q420" s="30">
        <f t="shared" si="52"/>
        <v>1549</v>
      </c>
      <c r="R420" s="30">
        <f t="shared" si="51"/>
        <v>9384</v>
      </c>
      <c r="S420" s="28" t="s">
        <v>38</v>
      </c>
      <c r="T420" s="32" t="s">
        <v>29</v>
      </c>
    </row>
    <row r="421" spans="1:20">
      <c r="A421" s="28">
        <v>408</v>
      </c>
      <c r="B421" s="26" t="s">
        <v>566</v>
      </c>
      <c r="C421" s="27" t="s">
        <v>490</v>
      </c>
      <c r="D421" s="26" t="s">
        <v>291</v>
      </c>
      <c r="E421" s="28" t="s">
        <v>27</v>
      </c>
      <c r="F421" s="33">
        <v>11000</v>
      </c>
      <c r="G421" s="56">
        <v>0</v>
      </c>
      <c r="H421" s="30">
        <v>25</v>
      </c>
      <c r="I421" s="30">
        <v>315.7</v>
      </c>
      <c r="J421" s="30">
        <f t="shared" si="47"/>
        <v>780.99999999999989</v>
      </c>
      <c r="K421" s="29">
        <v>143</v>
      </c>
      <c r="L421" s="31">
        <v>334.4</v>
      </c>
      <c r="M421" s="30">
        <f t="shared" si="48"/>
        <v>779.90000000000009</v>
      </c>
      <c r="N421" s="30">
        <v>0</v>
      </c>
      <c r="O421" s="30">
        <f t="shared" si="49"/>
        <v>650.09999999999991</v>
      </c>
      <c r="P421" s="30">
        <f t="shared" si="50"/>
        <v>675.09999999999991</v>
      </c>
      <c r="Q421" s="30">
        <f t="shared" si="52"/>
        <v>1703.9</v>
      </c>
      <c r="R421" s="30">
        <f t="shared" si="51"/>
        <v>10324.9</v>
      </c>
      <c r="S421" s="28" t="s">
        <v>38</v>
      </c>
      <c r="T421" s="32" t="s">
        <v>29</v>
      </c>
    </row>
    <row r="422" spans="1:20" s="40" customFormat="1" ht="15.75">
      <c r="A422" s="28">
        <v>409</v>
      </c>
      <c r="B422" s="38" t="s">
        <v>567</v>
      </c>
      <c r="C422" s="27" t="s">
        <v>490</v>
      </c>
      <c r="D422" s="26" t="s">
        <v>291</v>
      </c>
      <c r="E422" s="43" t="s">
        <v>107</v>
      </c>
      <c r="F422" s="64">
        <v>10000</v>
      </c>
      <c r="G422" s="56">
        <v>0</v>
      </c>
      <c r="H422" s="30">
        <v>25</v>
      </c>
      <c r="I422" s="30">
        <v>287</v>
      </c>
      <c r="J422" s="30">
        <f t="shared" si="47"/>
        <v>709.99999999999989</v>
      </c>
      <c r="K422" s="29">
        <v>130</v>
      </c>
      <c r="L422" s="31">
        <v>304</v>
      </c>
      <c r="M422" s="30">
        <f t="shared" si="48"/>
        <v>709</v>
      </c>
      <c r="N422" s="30">
        <v>0</v>
      </c>
      <c r="O422" s="30">
        <f t="shared" si="49"/>
        <v>591</v>
      </c>
      <c r="P422" s="30">
        <f t="shared" si="50"/>
        <v>616</v>
      </c>
      <c r="Q422" s="30">
        <f t="shared" si="52"/>
        <v>1549</v>
      </c>
      <c r="R422" s="30">
        <f t="shared" si="51"/>
        <v>9384</v>
      </c>
      <c r="S422" s="28" t="s">
        <v>38</v>
      </c>
      <c r="T422" s="32" t="s">
        <v>29</v>
      </c>
    </row>
    <row r="423" spans="1:20" s="40" customFormat="1" ht="15.75">
      <c r="A423" s="28">
        <v>410</v>
      </c>
      <c r="B423" s="38" t="s">
        <v>568</v>
      </c>
      <c r="C423" s="27" t="s">
        <v>490</v>
      </c>
      <c r="D423" s="39" t="s">
        <v>124</v>
      </c>
      <c r="E423" s="43" t="s">
        <v>107</v>
      </c>
      <c r="F423" s="64">
        <v>10000</v>
      </c>
      <c r="G423" s="56">
        <v>0</v>
      </c>
      <c r="H423" s="30">
        <v>25</v>
      </c>
      <c r="I423" s="30">
        <v>287</v>
      </c>
      <c r="J423" s="30">
        <f t="shared" si="47"/>
        <v>709.99999999999989</v>
      </c>
      <c r="K423" s="29">
        <v>130</v>
      </c>
      <c r="L423" s="31">
        <v>304</v>
      </c>
      <c r="M423" s="30">
        <f t="shared" si="48"/>
        <v>709</v>
      </c>
      <c r="N423" s="30">
        <v>0</v>
      </c>
      <c r="O423" s="30">
        <f t="shared" si="49"/>
        <v>591</v>
      </c>
      <c r="P423" s="30">
        <f t="shared" si="50"/>
        <v>616</v>
      </c>
      <c r="Q423" s="30">
        <f t="shared" si="52"/>
        <v>1549</v>
      </c>
      <c r="R423" s="30">
        <f t="shared" si="51"/>
        <v>9384</v>
      </c>
      <c r="S423" s="28" t="s">
        <v>38</v>
      </c>
      <c r="T423" s="32" t="s">
        <v>29</v>
      </c>
    </row>
    <row r="424" spans="1:20" s="40" customFormat="1" ht="15.75">
      <c r="A424" s="28">
        <v>411</v>
      </c>
      <c r="B424" s="38" t="s">
        <v>569</v>
      </c>
      <c r="C424" s="27" t="s">
        <v>490</v>
      </c>
      <c r="D424" s="39" t="s">
        <v>124</v>
      </c>
      <c r="E424" s="43" t="s">
        <v>107</v>
      </c>
      <c r="F424" s="64">
        <v>10000</v>
      </c>
      <c r="G424" s="56">
        <v>0</v>
      </c>
      <c r="H424" s="30">
        <v>25</v>
      </c>
      <c r="I424" s="30">
        <v>287</v>
      </c>
      <c r="J424" s="30">
        <f t="shared" si="47"/>
        <v>709.99999999999989</v>
      </c>
      <c r="K424" s="29">
        <v>130</v>
      </c>
      <c r="L424" s="31">
        <v>304</v>
      </c>
      <c r="M424" s="30">
        <f t="shared" si="48"/>
        <v>709</v>
      </c>
      <c r="N424" s="30">
        <v>0</v>
      </c>
      <c r="O424" s="30">
        <f t="shared" si="49"/>
        <v>591</v>
      </c>
      <c r="P424" s="30">
        <f t="shared" si="50"/>
        <v>616</v>
      </c>
      <c r="Q424" s="30">
        <f t="shared" si="52"/>
        <v>1549</v>
      </c>
      <c r="R424" s="30">
        <f t="shared" si="51"/>
        <v>9384</v>
      </c>
      <c r="S424" s="28" t="s">
        <v>38</v>
      </c>
      <c r="T424" s="32" t="s">
        <v>29</v>
      </c>
    </row>
    <row r="425" spans="1:20" s="40" customFormat="1" ht="15.75">
      <c r="A425" s="28">
        <v>412</v>
      </c>
      <c r="B425" s="38" t="s">
        <v>570</v>
      </c>
      <c r="C425" s="27" t="s">
        <v>490</v>
      </c>
      <c r="D425" s="39" t="s">
        <v>124</v>
      </c>
      <c r="E425" s="43" t="s">
        <v>107</v>
      </c>
      <c r="F425" s="64">
        <v>10000</v>
      </c>
      <c r="G425" s="56">
        <v>0</v>
      </c>
      <c r="H425" s="30">
        <v>25</v>
      </c>
      <c r="I425" s="30">
        <v>287</v>
      </c>
      <c r="J425" s="30">
        <f t="shared" si="47"/>
        <v>709.99999999999989</v>
      </c>
      <c r="K425" s="29">
        <v>130</v>
      </c>
      <c r="L425" s="31">
        <v>304</v>
      </c>
      <c r="M425" s="30">
        <f t="shared" si="48"/>
        <v>709</v>
      </c>
      <c r="N425" s="30">
        <v>0</v>
      </c>
      <c r="O425" s="30">
        <f t="shared" si="49"/>
        <v>591</v>
      </c>
      <c r="P425" s="30">
        <f t="shared" si="50"/>
        <v>616</v>
      </c>
      <c r="Q425" s="30">
        <f t="shared" si="52"/>
        <v>1549</v>
      </c>
      <c r="R425" s="30">
        <f t="shared" si="51"/>
        <v>9384</v>
      </c>
      <c r="S425" s="28" t="s">
        <v>38</v>
      </c>
      <c r="T425" s="32" t="s">
        <v>29</v>
      </c>
    </row>
    <row r="426" spans="1:20" s="40" customFormat="1" ht="15.75">
      <c r="A426" s="28">
        <v>413</v>
      </c>
      <c r="B426" s="38" t="s">
        <v>571</v>
      </c>
      <c r="C426" s="27" t="s">
        <v>490</v>
      </c>
      <c r="D426" s="39" t="s">
        <v>124</v>
      </c>
      <c r="E426" s="43" t="s">
        <v>107</v>
      </c>
      <c r="F426" s="64">
        <v>10000</v>
      </c>
      <c r="G426" s="56">
        <v>0</v>
      </c>
      <c r="H426" s="30">
        <v>25</v>
      </c>
      <c r="I426" s="30">
        <v>287</v>
      </c>
      <c r="J426" s="30">
        <f t="shared" si="47"/>
        <v>709.99999999999989</v>
      </c>
      <c r="K426" s="29">
        <v>130</v>
      </c>
      <c r="L426" s="31">
        <v>304</v>
      </c>
      <c r="M426" s="30">
        <f t="shared" si="48"/>
        <v>709</v>
      </c>
      <c r="N426" s="30">
        <v>0</v>
      </c>
      <c r="O426" s="30">
        <f t="shared" si="49"/>
        <v>591</v>
      </c>
      <c r="P426" s="30">
        <f t="shared" si="50"/>
        <v>616</v>
      </c>
      <c r="Q426" s="30">
        <f t="shared" si="52"/>
        <v>1549</v>
      </c>
      <c r="R426" s="30">
        <f t="shared" si="51"/>
        <v>9384</v>
      </c>
      <c r="S426" s="28" t="s">
        <v>28</v>
      </c>
      <c r="T426" s="32" t="s">
        <v>29</v>
      </c>
    </row>
    <row r="427" spans="1:20" s="40" customFormat="1" ht="15.75">
      <c r="A427" s="28">
        <v>414</v>
      </c>
      <c r="B427" s="38" t="s">
        <v>572</v>
      </c>
      <c r="C427" s="27" t="s">
        <v>490</v>
      </c>
      <c r="D427" s="39" t="s">
        <v>124</v>
      </c>
      <c r="E427" s="43" t="s">
        <v>107</v>
      </c>
      <c r="F427" s="64">
        <v>10000</v>
      </c>
      <c r="G427" s="56">
        <v>0</v>
      </c>
      <c r="H427" s="30">
        <v>25</v>
      </c>
      <c r="I427" s="30">
        <v>287</v>
      </c>
      <c r="J427" s="30">
        <f t="shared" si="47"/>
        <v>709.99999999999989</v>
      </c>
      <c r="K427" s="29">
        <v>130</v>
      </c>
      <c r="L427" s="31">
        <v>304</v>
      </c>
      <c r="M427" s="30">
        <f t="shared" si="48"/>
        <v>709</v>
      </c>
      <c r="N427" s="30">
        <v>0</v>
      </c>
      <c r="O427" s="30">
        <f t="shared" si="49"/>
        <v>591</v>
      </c>
      <c r="P427" s="30">
        <f t="shared" si="50"/>
        <v>616</v>
      </c>
      <c r="Q427" s="30">
        <f t="shared" si="52"/>
        <v>1549</v>
      </c>
      <c r="R427" s="30">
        <f t="shared" si="51"/>
        <v>9384</v>
      </c>
      <c r="S427" s="28" t="s">
        <v>38</v>
      </c>
      <c r="T427" s="32" t="s">
        <v>29</v>
      </c>
    </row>
    <row r="428" spans="1:20" s="40" customFormat="1" ht="15.75">
      <c r="A428" s="28">
        <v>415</v>
      </c>
      <c r="B428" s="38" t="s">
        <v>573</v>
      </c>
      <c r="C428" s="27" t="s">
        <v>490</v>
      </c>
      <c r="D428" s="39" t="s">
        <v>124</v>
      </c>
      <c r="E428" s="28" t="s">
        <v>107</v>
      </c>
      <c r="F428" s="64">
        <v>10000</v>
      </c>
      <c r="G428" s="56">
        <v>0</v>
      </c>
      <c r="H428" s="30">
        <v>25</v>
      </c>
      <c r="I428" s="30">
        <v>287</v>
      </c>
      <c r="J428" s="30">
        <f t="shared" si="47"/>
        <v>709.99999999999989</v>
      </c>
      <c r="K428" s="29">
        <v>130</v>
      </c>
      <c r="L428" s="31">
        <v>304</v>
      </c>
      <c r="M428" s="30">
        <f t="shared" si="48"/>
        <v>709</v>
      </c>
      <c r="N428" s="30">
        <v>0</v>
      </c>
      <c r="O428" s="30">
        <f t="shared" si="49"/>
        <v>591</v>
      </c>
      <c r="P428" s="30">
        <f t="shared" si="50"/>
        <v>616</v>
      </c>
      <c r="Q428" s="30">
        <f t="shared" si="52"/>
        <v>1549</v>
      </c>
      <c r="R428" s="30">
        <f t="shared" si="51"/>
        <v>9384</v>
      </c>
      <c r="S428" s="28" t="s">
        <v>28</v>
      </c>
      <c r="T428" s="32" t="s">
        <v>29</v>
      </c>
    </row>
    <row r="429" spans="1:20" s="40" customFormat="1" ht="15.75">
      <c r="A429" s="28">
        <v>416</v>
      </c>
      <c r="B429" s="38" t="s">
        <v>574</v>
      </c>
      <c r="C429" s="27" t="s">
        <v>490</v>
      </c>
      <c r="D429" s="39" t="s">
        <v>124</v>
      </c>
      <c r="E429" s="28" t="s">
        <v>107</v>
      </c>
      <c r="F429" s="64">
        <v>10000</v>
      </c>
      <c r="G429" s="56">
        <v>0</v>
      </c>
      <c r="H429" s="30">
        <v>25</v>
      </c>
      <c r="I429" s="30">
        <v>287</v>
      </c>
      <c r="J429" s="30">
        <f t="shared" ref="J429:J443" si="53">F429*7.1%</f>
        <v>709.99999999999989</v>
      </c>
      <c r="K429" s="29">
        <v>130</v>
      </c>
      <c r="L429" s="31">
        <v>304</v>
      </c>
      <c r="M429" s="30">
        <f t="shared" ref="M429:M443" si="54">F429*7.09%</f>
        <v>709</v>
      </c>
      <c r="N429" s="30">
        <v>0</v>
      </c>
      <c r="O429" s="30">
        <f t="shared" ref="O429:O443" si="55">I429+L429</f>
        <v>591</v>
      </c>
      <c r="P429" s="30">
        <f t="shared" ref="P429:P443" si="56">G429+H429+I429+L429+N429</f>
        <v>616</v>
      </c>
      <c r="Q429" s="30">
        <f t="shared" si="52"/>
        <v>1549</v>
      </c>
      <c r="R429" s="30">
        <f t="shared" ref="R429:R443" si="57">F429-P429</f>
        <v>9384</v>
      </c>
      <c r="S429" s="28" t="s">
        <v>28</v>
      </c>
      <c r="T429" s="32" t="s">
        <v>29</v>
      </c>
    </row>
    <row r="430" spans="1:20" s="40" customFormat="1" ht="15.75">
      <c r="A430" s="28">
        <v>417</v>
      </c>
      <c r="B430" s="38" t="s">
        <v>575</v>
      </c>
      <c r="C430" s="27" t="s">
        <v>490</v>
      </c>
      <c r="D430" s="39" t="s">
        <v>150</v>
      </c>
      <c r="E430" s="28" t="s">
        <v>107</v>
      </c>
      <c r="F430" s="64">
        <v>10000</v>
      </c>
      <c r="G430" s="56">
        <v>0</v>
      </c>
      <c r="H430" s="30">
        <v>25</v>
      </c>
      <c r="I430" s="30">
        <v>287</v>
      </c>
      <c r="J430" s="30">
        <f t="shared" si="53"/>
        <v>709.99999999999989</v>
      </c>
      <c r="K430" s="29">
        <v>130</v>
      </c>
      <c r="L430" s="31">
        <v>304</v>
      </c>
      <c r="M430" s="30">
        <f t="shared" si="54"/>
        <v>709</v>
      </c>
      <c r="N430" s="30">
        <v>0</v>
      </c>
      <c r="O430" s="30">
        <f t="shared" si="55"/>
        <v>591</v>
      </c>
      <c r="P430" s="30">
        <f t="shared" si="56"/>
        <v>616</v>
      </c>
      <c r="Q430" s="30">
        <f t="shared" si="52"/>
        <v>1549</v>
      </c>
      <c r="R430" s="30">
        <f t="shared" si="57"/>
        <v>9384</v>
      </c>
      <c r="S430" s="28" t="s">
        <v>38</v>
      </c>
      <c r="T430" s="32" t="s">
        <v>29</v>
      </c>
    </row>
    <row r="431" spans="1:20" s="40" customFormat="1" ht="15.75">
      <c r="A431" s="28">
        <v>418</v>
      </c>
      <c r="B431" s="38" t="s">
        <v>576</v>
      </c>
      <c r="C431" s="27" t="s">
        <v>490</v>
      </c>
      <c r="D431" s="39" t="s">
        <v>186</v>
      </c>
      <c r="E431" s="28" t="s">
        <v>107</v>
      </c>
      <c r="F431" s="64">
        <v>10000</v>
      </c>
      <c r="G431" s="56">
        <v>0</v>
      </c>
      <c r="H431" s="30">
        <v>25</v>
      </c>
      <c r="I431" s="30">
        <v>287</v>
      </c>
      <c r="J431" s="30">
        <f t="shared" si="53"/>
        <v>709.99999999999989</v>
      </c>
      <c r="K431" s="29">
        <v>130</v>
      </c>
      <c r="L431" s="31">
        <v>304</v>
      </c>
      <c r="M431" s="30">
        <f t="shared" si="54"/>
        <v>709</v>
      </c>
      <c r="N431" s="30">
        <v>0</v>
      </c>
      <c r="O431" s="30">
        <f t="shared" si="55"/>
        <v>591</v>
      </c>
      <c r="P431" s="30">
        <f t="shared" si="56"/>
        <v>616</v>
      </c>
      <c r="Q431" s="30">
        <f t="shared" si="52"/>
        <v>1549</v>
      </c>
      <c r="R431" s="30">
        <f t="shared" si="57"/>
        <v>9384</v>
      </c>
      <c r="S431" s="28" t="s">
        <v>38</v>
      </c>
      <c r="T431" s="32" t="s">
        <v>29</v>
      </c>
    </row>
    <row r="432" spans="1:20" s="40" customFormat="1" ht="15.75">
      <c r="A432" s="28">
        <v>419</v>
      </c>
      <c r="B432" s="38" t="s">
        <v>577</v>
      </c>
      <c r="C432" s="27" t="s">
        <v>490</v>
      </c>
      <c r="D432" s="39" t="s">
        <v>124</v>
      </c>
      <c r="E432" s="28" t="s">
        <v>107</v>
      </c>
      <c r="F432" s="64">
        <v>10000</v>
      </c>
      <c r="G432" s="56">
        <v>0</v>
      </c>
      <c r="H432" s="30">
        <v>25</v>
      </c>
      <c r="I432" s="30">
        <v>287</v>
      </c>
      <c r="J432" s="30">
        <f t="shared" si="53"/>
        <v>709.99999999999989</v>
      </c>
      <c r="K432" s="29">
        <v>130</v>
      </c>
      <c r="L432" s="31">
        <v>304</v>
      </c>
      <c r="M432" s="30">
        <f t="shared" si="54"/>
        <v>709</v>
      </c>
      <c r="N432" s="30">
        <v>0</v>
      </c>
      <c r="O432" s="30">
        <f t="shared" si="55"/>
        <v>591</v>
      </c>
      <c r="P432" s="30">
        <f t="shared" si="56"/>
        <v>616</v>
      </c>
      <c r="Q432" s="30">
        <f t="shared" si="52"/>
        <v>1549</v>
      </c>
      <c r="R432" s="30">
        <f t="shared" si="57"/>
        <v>9384</v>
      </c>
      <c r="S432" s="28" t="s">
        <v>38</v>
      </c>
      <c r="T432" s="32" t="s">
        <v>29</v>
      </c>
    </row>
    <row r="433" spans="1:20" s="40" customFormat="1" ht="15.75">
      <c r="A433" s="28">
        <v>420</v>
      </c>
      <c r="B433" s="38" t="s">
        <v>578</v>
      </c>
      <c r="C433" s="27" t="s">
        <v>490</v>
      </c>
      <c r="D433" s="39" t="s">
        <v>124</v>
      </c>
      <c r="E433" s="28" t="s">
        <v>107</v>
      </c>
      <c r="F433" s="64">
        <v>10000</v>
      </c>
      <c r="G433" s="56">
        <v>0</v>
      </c>
      <c r="H433" s="30">
        <v>25</v>
      </c>
      <c r="I433" s="30">
        <v>287</v>
      </c>
      <c r="J433" s="30">
        <f t="shared" si="53"/>
        <v>709.99999999999989</v>
      </c>
      <c r="K433" s="29">
        <v>130</v>
      </c>
      <c r="L433" s="31">
        <v>304</v>
      </c>
      <c r="M433" s="30">
        <f t="shared" si="54"/>
        <v>709</v>
      </c>
      <c r="N433" s="32">
        <v>1190.1199999999999</v>
      </c>
      <c r="O433" s="30">
        <f t="shared" si="55"/>
        <v>591</v>
      </c>
      <c r="P433" s="30">
        <f t="shared" si="56"/>
        <v>1806.12</v>
      </c>
      <c r="Q433" s="30">
        <f t="shared" si="52"/>
        <v>1549</v>
      </c>
      <c r="R433" s="30">
        <f t="shared" si="57"/>
        <v>8193.880000000001</v>
      </c>
      <c r="S433" s="28" t="s">
        <v>28</v>
      </c>
      <c r="T433" s="32" t="s">
        <v>29</v>
      </c>
    </row>
    <row r="434" spans="1:20" s="40" customFormat="1" ht="15.75">
      <c r="A434" s="28">
        <v>421</v>
      </c>
      <c r="B434" s="38" t="s">
        <v>579</v>
      </c>
      <c r="C434" s="27" t="s">
        <v>490</v>
      </c>
      <c r="D434" s="39" t="s">
        <v>124</v>
      </c>
      <c r="E434" s="28" t="s">
        <v>107</v>
      </c>
      <c r="F434" s="64">
        <v>10000</v>
      </c>
      <c r="G434" s="56">
        <v>0</v>
      </c>
      <c r="H434" s="30">
        <v>25</v>
      </c>
      <c r="I434" s="30">
        <v>287</v>
      </c>
      <c r="J434" s="30">
        <f t="shared" si="53"/>
        <v>709.99999999999989</v>
      </c>
      <c r="K434" s="29">
        <v>130</v>
      </c>
      <c r="L434" s="31">
        <v>304</v>
      </c>
      <c r="M434" s="30">
        <f t="shared" si="54"/>
        <v>709</v>
      </c>
      <c r="N434" s="30">
        <v>0</v>
      </c>
      <c r="O434" s="30">
        <f t="shared" si="55"/>
        <v>591</v>
      </c>
      <c r="P434" s="30">
        <f t="shared" si="56"/>
        <v>616</v>
      </c>
      <c r="Q434" s="30">
        <f t="shared" si="52"/>
        <v>1549</v>
      </c>
      <c r="R434" s="30">
        <f t="shared" si="57"/>
        <v>9384</v>
      </c>
      <c r="S434" s="28" t="s">
        <v>28</v>
      </c>
      <c r="T434" s="32" t="s">
        <v>29</v>
      </c>
    </row>
    <row r="435" spans="1:20" s="40" customFormat="1" ht="15.75">
      <c r="A435" s="28">
        <v>422</v>
      </c>
      <c r="B435" s="38" t="s">
        <v>580</v>
      </c>
      <c r="C435" s="27" t="s">
        <v>490</v>
      </c>
      <c r="D435" s="39" t="s">
        <v>124</v>
      </c>
      <c r="E435" s="28" t="s">
        <v>107</v>
      </c>
      <c r="F435" s="64">
        <v>10000</v>
      </c>
      <c r="G435" s="56">
        <v>0</v>
      </c>
      <c r="H435" s="30">
        <v>25</v>
      </c>
      <c r="I435" s="30">
        <v>287</v>
      </c>
      <c r="J435" s="30">
        <f t="shared" si="53"/>
        <v>709.99999999999989</v>
      </c>
      <c r="K435" s="29">
        <v>130</v>
      </c>
      <c r="L435" s="31">
        <v>304</v>
      </c>
      <c r="M435" s="30">
        <f t="shared" si="54"/>
        <v>709</v>
      </c>
      <c r="N435" s="30">
        <v>0</v>
      </c>
      <c r="O435" s="30">
        <f t="shared" si="55"/>
        <v>591</v>
      </c>
      <c r="P435" s="30">
        <f t="shared" si="56"/>
        <v>616</v>
      </c>
      <c r="Q435" s="30">
        <f t="shared" si="52"/>
        <v>1549</v>
      </c>
      <c r="R435" s="30">
        <f t="shared" si="57"/>
        <v>9384</v>
      </c>
      <c r="S435" s="28" t="s">
        <v>38</v>
      </c>
      <c r="T435" s="32" t="s">
        <v>29</v>
      </c>
    </row>
    <row r="436" spans="1:20" s="40" customFormat="1" ht="15.75">
      <c r="A436" s="28">
        <v>423</v>
      </c>
      <c r="B436" s="38" t="s">
        <v>581</v>
      </c>
      <c r="C436" s="27" t="s">
        <v>490</v>
      </c>
      <c r="D436" s="39" t="s">
        <v>124</v>
      </c>
      <c r="E436" s="28" t="s">
        <v>107</v>
      </c>
      <c r="F436" s="64">
        <v>10000</v>
      </c>
      <c r="G436" s="56">
        <v>0</v>
      </c>
      <c r="H436" s="30">
        <v>25</v>
      </c>
      <c r="I436" s="30">
        <v>287</v>
      </c>
      <c r="J436" s="30">
        <f t="shared" si="53"/>
        <v>709.99999999999989</v>
      </c>
      <c r="K436" s="29">
        <v>130</v>
      </c>
      <c r="L436" s="31">
        <v>304</v>
      </c>
      <c r="M436" s="30">
        <f t="shared" si="54"/>
        <v>709</v>
      </c>
      <c r="N436" s="30">
        <v>0</v>
      </c>
      <c r="O436" s="30">
        <f t="shared" si="55"/>
        <v>591</v>
      </c>
      <c r="P436" s="30">
        <f t="shared" si="56"/>
        <v>616</v>
      </c>
      <c r="Q436" s="30">
        <f t="shared" si="52"/>
        <v>1549</v>
      </c>
      <c r="R436" s="30">
        <f t="shared" si="57"/>
        <v>9384</v>
      </c>
      <c r="S436" s="28" t="s">
        <v>28</v>
      </c>
      <c r="T436" s="32" t="s">
        <v>29</v>
      </c>
    </row>
    <row r="437" spans="1:20" s="40" customFormat="1" ht="15.75">
      <c r="A437" s="28">
        <v>424</v>
      </c>
      <c r="B437" s="38" t="s">
        <v>582</v>
      </c>
      <c r="C437" s="27" t="s">
        <v>490</v>
      </c>
      <c r="D437" s="39" t="s">
        <v>124</v>
      </c>
      <c r="E437" s="28" t="s">
        <v>107</v>
      </c>
      <c r="F437" s="64">
        <v>10000</v>
      </c>
      <c r="G437" s="56">
        <v>0</v>
      </c>
      <c r="H437" s="30">
        <v>25</v>
      </c>
      <c r="I437" s="30">
        <v>287</v>
      </c>
      <c r="J437" s="30">
        <f t="shared" si="53"/>
        <v>709.99999999999989</v>
      </c>
      <c r="K437" s="29">
        <v>130</v>
      </c>
      <c r="L437" s="31">
        <v>304</v>
      </c>
      <c r="M437" s="30">
        <f t="shared" si="54"/>
        <v>709</v>
      </c>
      <c r="N437" s="30">
        <v>0</v>
      </c>
      <c r="O437" s="30">
        <f t="shared" si="55"/>
        <v>591</v>
      </c>
      <c r="P437" s="30">
        <f t="shared" si="56"/>
        <v>616</v>
      </c>
      <c r="Q437" s="30">
        <f t="shared" si="52"/>
        <v>1549</v>
      </c>
      <c r="R437" s="30">
        <f t="shared" si="57"/>
        <v>9384</v>
      </c>
      <c r="S437" s="28" t="s">
        <v>28</v>
      </c>
      <c r="T437" s="32" t="s">
        <v>29</v>
      </c>
    </row>
    <row r="438" spans="1:20" s="40" customFormat="1" ht="15.75">
      <c r="A438" s="28">
        <v>425</v>
      </c>
      <c r="B438" s="38" t="s">
        <v>583</v>
      </c>
      <c r="C438" s="27" t="s">
        <v>490</v>
      </c>
      <c r="D438" s="39" t="s">
        <v>584</v>
      </c>
      <c r="E438" s="28" t="s">
        <v>107</v>
      </c>
      <c r="F438" s="64">
        <v>10000</v>
      </c>
      <c r="G438" s="56">
        <v>0</v>
      </c>
      <c r="H438" s="30">
        <v>25</v>
      </c>
      <c r="I438" s="30">
        <v>287</v>
      </c>
      <c r="J438" s="30">
        <f t="shared" si="53"/>
        <v>709.99999999999989</v>
      </c>
      <c r="K438" s="29">
        <v>130</v>
      </c>
      <c r="L438" s="31">
        <v>304</v>
      </c>
      <c r="M438" s="30">
        <f t="shared" si="54"/>
        <v>709</v>
      </c>
      <c r="N438" s="30">
        <v>0</v>
      </c>
      <c r="O438" s="30">
        <f t="shared" si="55"/>
        <v>591</v>
      </c>
      <c r="P438" s="30">
        <f t="shared" si="56"/>
        <v>616</v>
      </c>
      <c r="Q438" s="30">
        <f t="shared" si="52"/>
        <v>1549</v>
      </c>
      <c r="R438" s="30">
        <f t="shared" si="57"/>
        <v>9384</v>
      </c>
      <c r="S438" s="28" t="s">
        <v>28</v>
      </c>
      <c r="T438" s="32" t="s">
        <v>29</v>
      </c>
    </row>
    <row r="439" spans="1:20" s="40" customFormat="1" ht="15.75">
      <c r="A439" s="28">
        <v>426</v>
      </c>
      <c r="B439" s="38" t="s">
        <v>585</v>
      </c>
      <c r="C439" s="27" t="s">
        <v>490</v>
      </c>
      <c r="D439" s="39" t="s">
        <v>124</v>
      </c>
      <c r="E439" s="28" t="s">
        <v>107</v>
      </c>
      <c r="F439" s="64">
        <v>10000</v>
      </c>
      <c r="G439" s="56">
        <v>0</v>
      </c>
      <c r="H439" s="30">
        <v>25</v>
      </c>
      <c r="I439" s="30">
        <v>287</v>
      </c>
      <c r="J439" s="30">
        <f t="shared" si="53"/>
        <v>709.99999999999989</v>
      </c>
      <c r="K439" s="29">
        <v>130</v>
      </c>
      <c r="L439" s="31">
        <v>304</v>
      </c>
      <c r="M439" s="30">
        <f t="shared" si="54"/>
        <v>709</v>
      </c>
      <c r="N439" s="30">
        <v>0</v>
      </c>
      <c r="O439" s="30">
        <f t="shared" si="55"/>
        <v>591</v>
      </c>
      <c r="P439" s="30">
        <f t="shared" si="56"/>
        <v>616</v>
      </c>
      <c r="Q439" s="30">
        <f t="shared" si="52"/>
        <v>1549</v>
      </c>
      <c r="R439" s="30">
        <f t="shared" si="57"/>
        <v>9384</v>
      </c>
      <c r="S439" s="28" t="s">
        <v>28</v>
      </c>
      <c r="T439" s="32" t="s">
        <v>29</v>
      </c>
    </row>
    <row r="440" spans="1:20" s="40" customFormat="1" ht="15.75">
      <c r="A440" s="28">
        <v>427</v>
      </c>
      <c r="B440" s="38" t="s">
        <v>586</v>
      </c>
      <c r="C440" s="27" t="s">
        <v>490</v>
      </c>
      <c r="D440" s="39" t="s">
        <v>124</v>
      </c>
      <c r="E440" s="28" t="s">
        <v>107</v>
      </c>
      <c r="F440" s="64">
        <v>11000.42</v>
      </c>
      <c r="G440" s="56">
        <v>0</v>
      </c>
      <c r="H440" s="34">
        <v>25</v>
      </c>
      <c r="I440" s="34">
        <v>315.71205400000002</v>
      </c>
      <c r="J440" s="34">
        <f t="shared" si="53"/>
        <v>781.02981999999997</v>
      </c>
      <c r="K440" s="35">
        <v>143.01</v>
      </c>
      <c r="L440" s="36">
        <v>334.41276800000003</v>
      </c>
      <c r="M440" s="34">
        <f t="shared" si="54"/>
        <v>779.92977800000006</v>
      </c>
      <c r="N440" s="30">
        <v>0</v>
      </c>
      <c r="O440" s="34">
        <f t="shared" si="55"/>
        <v>650.12482199999999</v>
      </c>
      <c r="P440" s="34">
        <f t="shared" si="56"/>
        <v>675.12482199999999</v>
      </c>
      <c r="Q440" s="30">
        <f t="shared" si="52"/>
        <v>1703.9695980000001</v>
      </c>
      <c r="R440" s="34">
        <f t="shared" si="57"/>
        <v>10325.295178</v>
      </c>
      <c r="S440" s="28" t="s">
        <v>28</v>
      </c>
      <c r="T440" s="32" t="s">
        <v>29</v>
      </c>
    </row>
    <row r="441" spans="1:20" s="40" customFormat="1" ht="15.75">
      <c r="A441" s="28">
        <v>428</v>
      </c>
      <c r="B441" s="38" t="s">
        <v>587</v>
      </c>
      <c r="C441" s="27" t="s">
        <v>490</v>
      </c>
      <c r="D441" s="39" t="s">
        <v>124</v>
      </c>
      <c r="E441" s="28" t="s">
        <v>107</v>
      </c>
      <c r="F441" s="64">
        <v>10000</v>
      </c>
      <c r="G441" s="56">
        <v>0</v>
      </c>
      <c r="H441" s="30">
        <v>25</v>
      </c>
      <c r="I441" s="30">
        <v>287</v>
      </c>
      <c r="J441" s="30">
        <f t="shared" si="53"/>
        <v>709.99999999999989</v>
      </c>
      <c r="K441" s="29">
        <v>130</v>
      </c>
      <c r="L441" s="31">
        <v>304</v>
      </c>
      <c r="M441" s="30">
        <f t="shared" si="54"/>
        <v>709</v>
      </c>
      <c r="N441" s="30">
        <v>0</v>
      </c>
      <c r="O441" s="30">
        <f t="shared" si="55"/>
        <v>591</v>
      </c>
      <c r="P441" s="30">
        <f t="shared" si="56"/>
        <v>616</v>
      </c>
      <c r="Q441" s="30">
        <f t="shared" si="52"/>
        <v>1549</v>
      </c>
      <c r="R441" s="30">
        <f t="shared" si="57"/>
        <v>9384</v>
      </c>
      <c r="S441" s="28" t="s">
        <v>28</v>
      </c>
      <c r="T441" s="32" t="s">
        <v>29</v>
      </c>
    </row>
    <row r="442" spans="1:20" s="40" customFormat="1" ht="15.75">
      <c r="A442" s="28">
        <v>429</v>
      </c>
      <c r="B442" s="38" t="s">
        <v>588</v>
      </c>
      <c r="C442" s="27" t="s">
        <v>490</v>
      </c>
      <c r="D442" s="39" t="s">
        <v>124</v>
      </c>
      <c r="E442" s="28" t="s">
        <v>107</v>
      </c>
      <c r="F442" s="64">
        <v>10000</v>
      </c>
      <c r="G442" s="56">
        <v>0</v>
      </c>
      <c r="H442" s="30">
        <v>25</v>
      </c>
      <c r="I442" s="30">
        <v>287</v>
      </c>
      <c r="J442" s="30">
        <f t="shared" si="53"/>
        <v>709.99999999999989</v>
      </c>
      <c r="K442" s="29">
        <v>130</v>
      </c>
      <c r="L442" s="31">
        <v>304</v>
      </c>
      <c r="M442" s="30">
        <f t="shared" si="54"/>
        <v>709</v>
      </c>
      <c r="N442" s="30">
        <v>0</v>
      </c>
      <c r="O442" s="30">
        <f t="shared" si="55"/>
        <v>591</v>
      </c>
      <c r="P442" s="30">
        <f t="shared" si="56"/>
        <v>616</v>
      </c>
      <c r="Q442" s="30">
        <f t="shared" si="52"/>
        <v>1549</v>
      </c>
      <c r="R442" s="30">
        <f t="shared" si="57"/>
        <v>9384</v>
      </c>
      <c r="S442" s="28" t="s">
        <v>28</v>
      </c>
      <c r="T442" s="32" t="s">
        <v>29</v>
      </c>
    </row>
    <row r="443" spans="1:20">
      <c r="A443" s="28">
        <v>430</v>
      </c>
      <c r="B443" s="26" t="s">
        <v>589</v>
      </c>
      <c r="C443" s="27" t="s">
        <v>590</v>
      </c>
      <c r="D443" s="26" t="s">
        <v>591</v>
      </c>
      <c r="E443" s="28" t="s">
        <v>27</v>
      </c>
      <c r="F443" s="33">
        <v>42000</v>
      </c>
      <c r="G443" s="56">
        <v>724.92</v>
      </c>
      <c r="H443" s="34">
        <v>25</v>
      </c>
      <c r="I443" s="34">
        <v>1205.4000000000001</v>
      </c>
      <c r="J443" s="34">
        <f t="shared" si="53"/>
        <v>2981.9999999999995</v>
      </c>
      <c r="K443" s="35">
        <v>546</v>
      </c>
      <c r="L443" s="34">
        <v>1276.8</v>
      </c>
      <c r="M443" s="34">
        <f t="shared" si="54"/>
        <v>2977.8</v>
      </c>
      <c r="N443" s="30">
        <v>0</v>
      </c>
      <c r="O443" s="34">
        <f t="shared" si="55"/>
        <v>2482.1999999999998</v>
      </c>
      <c r="P443" s="34">
        <f t="shared" si="56"/>
        <v>3232.12</v>
      </c>
      <c r="Q443" s="30">
        <f t="shared" si="52"/>
        <v>6505.7999999999993</v>
      </c>
      <c r="R443" s="34">
        <f t="shared" si="57"/>
        <v>38767.879999999997</v>
      </c>
      <c r="S443" s="34" t="s">
        <v>28</v>
      </c>
      <c r="T443" s="32" t="s">
        <v>29</v>
      </c>
    </row>
    <row r="444" spans="1:20" s="40" customFormat="1" ht="15.75">
      <c r="A444" s="28">
        <v>431</v>
      </c>
      <c r="B444" s="38" t="s">
        <v>592</v>
      </c>
      <c r="C444" s="27" t="s">
        <v>590</v>
      </c>
      <c r="D444" s="39" t="s">
        <v>356</v>
      </c>
      <c r="E444" s="28" t="s">
        <v>107</v>
      </c>
      <c r="F444" s="64">
        <v>65002.2</v>
      </c>
      <c r="G444" s="56">
        <v>4427.99</v>
      </c>
      <c r="H444" s="34">
        <v>25</v>
      </c>
      <c r="I444" s="34">
        <v>1865.56314</v>
      </c>
      <c r="J444" s="34">
        <v>4615.1561999999994</v>
      </c>
      <c r="K444" s="35">
        <v>811.2</v>
      </c>
      <c r="L444" s="36">
        <v>1976.0668799999999</v>
      </c>
      <c r="M444" s="34">
        <v>4608.6559800000005</v>
      </c>
      <c r="N444" s="30">
        <v>0</v>
      </c>
      <c r="O444" s="34">
        <v>3841.6300199999996</v>
      </c>
      <c r="P444" s="34">
        <v>8294.6200200000003</v>
      </c>
      <c r="Q444" s="30">
        <f t="shared" si="52"/>
        <v>10035.01218</v>
      </c>
      <c r="R444" s="34">
        <v>56707.579979999995</v>
      </c>
      <c r="S444" s="28" t="s">
        <v>28</v>
      </c>
      <c r="T444" s="32" t="s">
        <v>29</v>
      </c>
    </row>
    <row r="445" spans="1:20" s="40" customFormat="1" ht="15.75">
      <c r="A445" s="28">
        <v>432</v>
      </c>
      <c r="B445" s="38" t="s">
        <v>593</v>
      </c>
      <c r="C445" s="27" t="s">
        <v>590</v>
      </c>
      <c r="D445" s="39" t="s">
        <v>97</v>
      </c>
      <c r="E445" s="28" t="s">
        <v>107</v>
      </c>
      <c r="F445" s="64">
        <v>15330.6</v>
      </c>
      <c r="G445" s="56">
        <v>0</v>
      </c>
      <c r="H445" s="34">
        <v>25</v>
      </c>
      <c r="I445" s="34">
        <v>439.98822000000001</v>
      </c>
      <c r="J445" s="34">
        <v>1088.4725999999998</v>
      </c>
      <c r="K445" s="35">
        <v>199.3</v>
      </c>
      <c r="L445" s="36">
        <v>466.05024000000003</v>
      </c>
      <c r="M445" s="34">
        <v>1086.9395400000001</v>
      </c>
      <c r="N445" s="30">
        <v>0</v>
      </c>
      <c r="O445" s="34">
        <v>906.03845999999999</v>
      </c>
      <c r="P445" s="34">
        <v>931.03845999999999</v>
      </c>
      <c r="Q445" s="30">
        <f t="shared" si="52"/>
        <v>2374.7121399999996</v>
      </c>
      <c r="R445" s="34">
        <v>14399.561540000001</v>
      </c>
      <c r="S445" s="28" t="s">
        <v>28</v>
      </c>
      <c r="T445" s="32" t="s">
        <v>29</v>
      </c>
    </row>
    <row r="446" spans="1:20" s="40" customFormat="1" ht="15.75">
      <c r="A446" s="28">
        <v>433</v>
      </c>
      <c r="B446" s="38" t="s">
        <v>594</v>
      </c>
      <c r="C446" s="27" t="s">
        <v>590</v>
      </c>
      <c r="D446" s="39" t="s">
        <v>97</v>
      </c>
      <c r="E446" s="28" t="s">
        <v>107</v>
      </c>
      <c r="F446" s="64">
        <v>22130</v>
      </c>
      <c r="G446" s="56">
        <v>0</v>
      </c>
      <c r="H446" s="34">
        <v>25</v>
      </c>
      <c r="I446" s="34">
        <v>635.13099999999997</v>
      </c>
      <c r="J446" s="34">
        <v>1571.2299999999998</v>
      </c>
      <c r="K446" s="35">
        <v>287.69</v>
      </c>
      <c r="L446" s="36">
        <v>672.75199999999995</v>
      </c>
      <c r="M446" s="34">
        <v>1569.0170000000001</v>
      </c>
      <c r="N446" s="30">
        <v>0</v>
      </c>
      <c r="O446" s="34">
        <v>1307.8829999999998</v>
      </c>
      <c r="P446" s="34">
        <v>1332.8829999999998</v>
      </c>
      <c r="Q446" s="30">
        <f t="shared" si="52"/>
        <v>3427.9369999999999</v>
      </c>
      <c r="R446" s="34">
        <v>20797.116999999998</v>
      </c>
      <c r="S446" s="28" t="s">
        <v>28</v>
      </c>
      <c r="T446" s="32" t="s">
        <v>29</v>
      </c>
    </row>
    <row r="447" spans="1:20" s="40" customFormat="1" ht="15.75">
      <c r="A447" s="28">
        <v>434</v>
      </c>
      <c r="B447" s="38" t="s">
        <v>595</v>
      </c>
      <c r="C447" s="27" t="s">
        <v>590</v>
      </c>
      <c r="D447" s="39" t="s">
        <v>97</v>
      </c>
      <c r="E447" s="28" t="s">
        <v>107</v>
      </c>
      <c r="F447" s="64">
        <v>15000</v>
      </c>
      <c r="G447" s="56">
        <v>0</v>
      </c>
      <c r="H447" s="30">
        <v>25</v>
      </c>
      <c r="I447" s="30">
        <v>430.5</v>
      </c>
      <c r="J447" s="30">
        <v>1065</v>
      </c>
      <c r="K447" s="29">
        <v>195</v>
      </c>
      <c r="L447" s="31">
        <v>456</v>
      </c>
      <c r="M447" s="30">
        <v>1063.5</v>
      </c>
      <c r="N447" s="30">
        <v>0</v>
      </c>
      <c r="O447" s="30">
        <v>886.5</v>
      </c>
      <c r="P447" s="30">
        <v>911.5</v>
      </c>
      <c r="Q447" s="30">
        <f t="shared" si="52"/>
        <v>2323.5</v>
      </c>
      <c r="R447" s="30">
        <v>14088.5</v>
      </c>
      <c r="S447" s="28" t="s">
        <v>28</v>
      </c>
      <c r="T447" s="32" t="s">
        <v>29</v>
      </c>
    </row>
    <row r="448" spans="1:20">
      <c r="A448" s="28">
        <v>435</v>
      </c>
      <c r="B448" s="26" t="s">
        <v>596</v>
      </c>
      <c r="C448" s="27" t="s">
        <v>590</v>
      </c>
      <c r="D448" s="26" t="s">
        <v>97</v>
      </c>
      <c r="E448" s="28" t="s">
        <v>27</v>
      </c>
      <c r="F448" s="33">
        <v>31500</v>
      </c>
      <c r="G448" s="56">
        <v>0</v>
      </c>
      <c r="H448" s="34">
        <v>25</v>
      </c>
      <c r="I448" s="34">
        <v>904.05</v>
      </c>
      <c r="J448" s="34">
        <v>2236.5</v>
      </c>
      <c r="K448" s="35">
        <v>409.50000000000006</v>
      </c>
      <c r="L448" s="36">
        <v>957.6</v>
      </c>
      <c r="M448" s="34">
        <v>2233.3500000000004</v>
      </c>
      <c r="N448" s="30">
        <v>0</v>
      </c>
      <c r="O448" s="34">
        <v>1861.65</v>
      </c>
      <c r="P448" s="34">
        <v>1886.65</v>
      </c>
      <c r="Q448" s="30">
        <f t="shared" si="52"/>
        <v>4879.3500000000004</v>
      </c>
      <c r="R448" s="34">
        <v>29613.35</v>
      </c>
      <c r="S448" s="28" t="s">
        <v>28</v>
      </c>
      <c r="T448" s="32" t="s">
        <v>29</v>
      </c>
    </row>
    <row r="449" spans="1:20">
      <c r="A449" s="28">
        <v>436</v>
      </c>
      <c r="B449" s="26" t="s">
        <v>597</v>
      </c>
      <c r="C449" s="27" t="s">
        <v>590</v>
      </c>
      <c r="D449" s="26" t="s">
        <v>97</v>
      </c>
      <c r="E449" s="28" t="s">
        <v>27</v>
      </c>
      <c r="F449" s="33">
        <v>22000</v>
      </c>
      <c r="G449" s="56">
        <v>0</v>
      </c>
      <c r="H449" s="30">
        <v>25</v>
      </c>
      <c r="I449" s="30">
        <v>631.4</v>
      </c>
      <c r="J449" s="30">
        <v>1561.9999999999998</v>
      </c>
      <c r="K449" s="29">
        <v>286</v>
      </c>
      <c r="L449" s="31">
        <v>668.8</v>
      </c>
      <c r="M449" s="30">
        <v>1559.8000000000002</v>
      </c>
      <c r="N449" s="30">
        <v>0</v>
      </c>
      <c r="O449" s="30">
        <v>1300.1999999999998</v>
      </c>
      <c r="P449" s="30">
        <v>1325.1999999999998</v>
      </c>
      <c r="Q449" s="30">
        <f t="shared" si="52"/>
        <v>3407.8</v>
      </c>
      <c r="R449" s="30">
        <v>20674.8</v>
      </c>
      <c r="S449" s="28" t="s">
        <v>28</v>
      </c>
      <c r="T449" s="32" t="s">
        <v>29</v>
      </c>
    </row>
    <row r="450" spans="1:20">
      <c r="A450" s="28">
        <v>437</v>
      </c>
      <c r="B450" s="26" t="s">
        <v>598</v>
      </c>
      <c r="C450" s="27" t="s">
        <v>590</v>
      </c>
      <c r="D450" s="26" t="s">
        <v>97</v>
      </c>
      <c r="E450" s="28" t="s">
        <v>27</v>
      </c>
      <c r="F450" s="33">
        <v>14800</v>
      </c>
      <c r="G450" s="56">
        <v>0</v>
      </c>
      <c r="H450" s="30">
        <v>25</v>
      </c>
      <c r="I450" s="30">
        <v>424.76</v>
      </c>
      <c r="J450" s="30">
        <v>1050.8</v>
      </c>
      <c r="K450" s="29">
        <v>192.4</v>
      </c>
      <c r="L450" s="31">
        <v>449.92</v>
      </c>
      <c r="M450" s="30">
        <v>1049.3200000000002</v>
      </c>
      <c r="N450" s="30">
        <v>0</v>
      </c>
      <c r="O450" s="30">
        <v>874.68000000000006</v>
      </c>
      <c r="P450" s="30">
        <v>899.68000000000006</v>
      </c>
      <c r="Q450" s="30">
        <f t="shared" si="52"/>
        <v>2292.5200000000004</v>
      </c>
      <c r="R450" s="30">
        <v>13900.32</v>
      </c>
      <c r="S450" s="28" t="s">
        <v>28</v>
      </c>
      <c r="T450" s="32" t="s">
        <v>29</v>
      </c>
    </row>
    <row r="451" spans="1:20">
      <c r="A451" s="28">
        <v>438</v>
      </c>
      <c r="B451" s="26" t="s">
        <v>599</v>
      </c>
      <c r="C451" s="27" t="s">
        <v>590</v>
      </c>
      <c r="D451" s="26" t="s">
        <v>97</v>
      </c>
      <c r="E451" s="28" t="s">
        <v>27</v>
      </c>
      <c r="F451" s="33">
        <v>15000</v>
      </c>
      <c r="G451" s="56">
        <v>0</v>
      </c>
      <c r="H451" s="30">
        <v>25</v>
      </c>
      <c r="I451" s="30">
        <v>430.5</v>
      </c>
      <c r="J451" s="30">
        <v>1065</v>
      </c>
      <c r="K451" s="29">
        <v>195</v>
      </c>
      <c r="L451" s="31">
        <v>456</v>
      </c>
      <c r="M451" s="30">
        <v>1063.5</v>
      </c>
      <c r="N451" s="30">
        <v>0</v>
      </c>
      <c r="O451" s="30">
        <v>886.5</v>
      </c>
      <c r="P451" s="30">
        <v>911.5</v>
      </c>
      <c r="Q451" s="30">
        <f t="shared" si="52"/>
        <v>2323.5</v>
      </c>
      <c r="R451" s="30">
        <v>14088.5</v>
      </c>
      <c r="S451" s="28" t="s">
        <v>28</v>
      </c>
      <c r="T451" s="32" t="s">
        <v>29</v>
      </c>
    </row>
    <row r="452" spans="1:20">
      <c r="A452" s="28">
        <v>439</v>
      </c>
      <c r="B452" s="26" t="s">
        <v>600</v>
      </c>
      <c r="C452" s="27" t="s">
        <v>590</v>
      </c>
      <c r="D452" s="26" t="s">
        <v>97</v>
      </c>
      <c r="E452" s="28" t="s">
        <v>27</v>
      </c>
      <c r="F452" s="33">
        <v>15500</v>
      </c>
      <c r="G452" s="56">
        <v>0</v>
      </c>
      <c r="H452" s="30">
        <v>25</v>
      </c>
      <c r="I452" s="30">
        <v>444.85</v>
      </c>
      <c r="J452" s="30">
        <v>1100.5</v>
      </c>
      <c r="K452" s="29">
        <v>201.50000000000003</v>
      </c>
      <c r="L452" s="31">
        <v>471.2</v>
      </c>
      <c r="M452" s="30">
        <v>1098.95</v>
      </c>
      <c r="N452" s="30">
        <v>0</v>
      </c>
      <c r="O452" s="30">
        <v>916.05</v>
      </c>
      <c r="P452" s="30">
        <v>941.05</v>
      </c>
      <c r="Q452" s="30">
        <f t="shared" si="52"/>
        <v>2400.9499999999998</v>
      </c>
      <c r="R452" s="30">
        <v>14558.95</v>
      </c>
      <c r="S452" s="28" t="s">
        <v>28</v>
      </c>
      <c r="T452" s="32" t="s">
        <v>29</v>
      </c>
    </row>
    <row r="453" spans="1:20">
      <c r="A453" s="28">
        <v>440</v>
      </c>
      <c r="B453" s="26" t="s">
        <v>601</v>
      </c>
      <c r="C453" s="27" t="s">
        <v>590</v>
      </c>
      <c r="D453" s="26" t="s">
        <v>53</v>
      </c>
      <c r="E453" s="28" t="s">
        <v>27</v>
      </c>
      <c r="F453" s="33">
        <v>14000</v>
      </c>
      <c r="G453" s="56">
        <v>0</v>
      </c>
      <c r="H453" s="30">
        <v>25</v>
      </c>
      <c r="I453" s="30">
        <v>401.8</v>
      </c>
      <c r="J453" s="30">
        <f>F453*7.1%</f>
        <v>993.99999999999989</v>
      </c>
      <c r="K453" s="29">
        <v>182</v>
      </c>
      <c r="L453" s="31">
        <v>425.6</v>
      </c>
      <c r="M453" s="30">
        <f>F453*7.09%</f>
        <v>992.6</v>
      </c>
      <c r="N453" s="30">
        <v>0</v>
      </c>
      <c r="O453" s="30">
        <f>I453+L453</f>
        <v>827.40000000000009</v>
      </c>
      <c r="P453" s="30">
        <f>G453+H453+I453+L453+N453</f>
        <v>852.40000000000009</v>
      </c>
      <c r="Q453" s="30">
        <f t="shared" si="52"/>
        <v>2168.6</v>
      </c>
      <c r="R453" s="30">
        <f>F453-P453</f>
        <v>13147.6</v>
      </c>
      <c r="S453" s="28" t="s">
        <v>28</v>
      </c>
      <c r="T453" s="32" t="s">
        <v>29</v>
      </c>
    </row>
    <row r="454" spans="1:20">
      <c r="A454" s="28">
        <v>441</v>
      </c>
      <c r="B454" s="26" t="s">
        <v>602</v>
      </c>
      <c r="C454" s="27" t="s">
        <v>590</v>
      </c>
      <c r="D454" s="26" t="s">
        <v>97</v>
      </c>
      <c r="E454" s="28" t="s">
        <v>107</v>
      </c>
      <c r="F454" s="33">
        <v>30000</v>
      </c>
      <c r="G454" s="56">
        <v>0</v>
      </c>
      <c r="H454" s="34">
        <v>25</v>
      </c>
      <c r="I454" s="34">
        <v>861</v>
      </c>
      <c r="J454" s="34">
        <f>F454*7.1%</f>
        <v>2130</v>
      </c>
      <c r="K454" s="35">
        <v>390</v>
      </c>
      <c r="L454" s="36">
        <v>912</v>
      </c>
      <c r="M454" s="34">
        <f>F454*7.09%</f>
        <v>2127</v>
      </c>
      <c r="N454" s="37">
        <v>1190.1199999999999</v>
      </c>
      <c r="O454" s="34">
        <f>I454+L454</f>
        <v>1773</v>
      </c>
      <c r="P454" s="34">
        <f>G454+H454+I454+L454+N454</f>
        <v>2988.12</v>
      </c>
      <c r="Q454" s="30">
        <f t="shared" si="52"/>
        <v>4647</v>
      </c>
      <c r="R454" s="34">
        <f>F454-P454</f>
        <v>27011.88</v>
      </c>
      <c r="S454" s="28" t="s">
        <v>28</v>
      </c>
      <c r="T454" s="32" t="s">
        <v>29</v>
      </c>
    </row>
    <row r="455" spans="1:20">
      <c r="A455" s="28">
        <v>442</v>
      </c>
      <c r="B455" s="26" t="s">
        <v>603</v>
      </c>
      <c r="C455" s="27" t="s">
        <v>590</v>
      </c>
      <c r="D455" s="26" t="s">
        <v>97</v>
      </c>
      <c r="E455" s="28" t="s">
        <v>27</v>
      </c>
      <c r="F455" s="33">
        <v>15000</v>
      </c>
      <c r="G455" s="56">
        <v>0</v>
      </c>
      <c r="H455" s="30">
        <v>25</v>
      </c>
      <c r="I455" s="30">
        <v>430.5</v>
      </c>
      <c r="J455" s="30">
        <v>1065</v>
      </c>
      <c r="K455" s="29">
        <v>195</v>
      </c>
      <c r="L455" s="31">
        <v>456</v>
      </c>
      <c r="M455" s="30">
        <v>1063.5</v>
      </c>
      <c r="N455" s="30">
        <v>0</v>
      </c>
      <c r="O455" s="30">
        <v>886.5</v>
      </c>
      <c r="P455" s="30">
        <v>911.5</v>
      </c>
      <c r="Q455" s="30">
        <f t="shared" si="52"/>
        <v>2323.5</v>
      </c>
      <c r="R455" s="30">
        <v>14088.5</v>
      </c>
      <c r="S455" s="28" t="s">
        <v>28</v>
      </c>
      <c r="T455" s="32" t="s">
        <v>29</v>
      </c>
    </row>
    <row r="456" spans="1:20">
      <c r="A456" s="28">
        <v>443</v>
      </c>
      <c r="B456" s="26" t="s">
        <v>604</v>
      </c>
      <c r="C456" s="27" t="s">
        <v>590</v>
      </c>
      <c r="D456" s="26" t="s">
        <v>97</v>
      </c>
      <c r="E456" s="28" t="s">
        <v>27</v>
      </c>
      <c r="F456" s="33">
        <v>14000</v>
      </c>
      <c r="G456" s="56">
        <v>0</v>
      </c>
      <c r="H456" s="30">
        <v>25</v>
      </c>
      <c r="I456" s="30">
        <v>401.8</v>
      </c>
      <c r="J456" s="30">
        <v>993.99999999999989</v>
      </c>
      <c r="K456" s="29">
        <v>182</v>
      </c>
      <c r="L456" s="31">
        <v>425.6</v>
      </c>
      <c r="M456" s="30">
        <v>992.6</v>
      </c>
      <c r="N456" s="30">
        <v>0</v>
      </c>
      <c r="O456" s="30">
        <v>827.40000000000009</v>
      </c>
      <c r="P456" s="30">
        <v>852.40000000000009</v>
      </c>
      <c r="Q456" s="30">
        <f t="shared" si="52"/>
        <v>2168.6</v>
      </c>
      <c r="R456" s="30">
        <v>13147.6</v>
      </c>
      <c r="S456" s="28" t="s">
        <v>28</v>
      </c>
      <c r="T456" s="32" t="s">
        <v>29</v>
      </c>
    </row>
    <row r="457" spans="1:20">
      <c r="A457" s="28">
        <v>444</v>
      </c>
      <c r="B457" s="26" t="s">
        <v>605</v>
      </c>
      <c r="C457" s="27" t="s">
        <v>590</v>
      </c>
      <c r="D457" s="26" t="s">
        <v>606</v>
      </c>
      <c r="E457" s="28" t="s">
        <v>27</v>
      </c>
      <c r="F457" s="33">
        <v>20000</v>
      </c>
      <c r="G457" s="56">
        <v>0</v>
      </c>
      <c r="H457" s="30">
        <v>25</v>
      </c>
      <c r="I457" s="30">
        <v>574</v>
      </c>
      <c r="J457" s="30">
        <f t="shared" ref="J457:J520" si="58">F457*7.1%</f>
        <v>1419.9999999999998</v>
      </c>
      <c r="K457" s="29">
        <v>260</v>
      </c>
      <c r="L457" s="31">
        <v>608</v>
      </c>
      <c r="M457" s="30">
        <f t="shared" ref="M457:M520" si="59">F457*7.09%</f>
        <v>1418</v>
      </c>
      <c r="N457" s="30">
        <v>0</v>
      </c>
      <c r="O457" s="30">
        <f t="shared" ref="O457:O520" si="60">I457+L457</f>
        <v>1182</v>
      </c>
      <c r="P457" s="30">
        <f t="shared" ref="P457:P520" si="61">G457+H457+I457+L457+N457</f>
        <v>1207</v>
      </c>
      <c r="Q457" s="30">
        <f t="shared" si="52"/>
        <v>3098</v>
      </c>
      <c r="R457" s="30">
        <f t="shared" ref="R457:R520" si="62">F457-P457</f>
        <v>18793</v>
      </c>
      <c r="S457" s="28" t="s">
        <v>38</v>
      </c>
      <c r="T457" s="32" t="s">
        <v>29</v>
      </c>
    </row>
    <row r="458" spans="1:20" s="40" customFormat="1" ht="15.75">
      <c r="A458" s="28">
        <v>445</v>
      </c>
      <c r="B458" s="38" t="s">
        <v>607</v>
      </c>
      <c r="C458" s="27" t="s">
        <v>590</v>
      </c>
      <c r="D458" s="39" t="s">
        <v>124</v>
      </c>
      <c r="E458" s="28" t="s">
        <v>182</v>
      </c>
      <c r="F458" s="64">
        <v>10000</v>
      </c>
      <c r="G458" s="56">
        <v>0</v>
      </c>
      <c r="H458" s="30">
        <v>25</v>
      </c>
      <c r="I458" s="30">
        <v>287</v>
      </c>
      <c r="J458" s="30">
        <f>F458*7.1%</f>
        <v>709.99999999999989</v>
      </c>
      <c r="K458" s="29">
        <v>130</v>
      </c>
      <c r="L458" s="31">
        <v>304</v>
      </c>
      <c r="M458" s="30">
        <f>F458*7.09%</f>
        <v>709</v>
      </c>
      <c r="N458" s="30">
        <v>0</v>
      </c>
      <c r="O458" s="30">
        <f>I458+L458</f>
        <v>591</v>
      </c>
      <c r="P458" s="30">
        <f>G458+H458+I458+L458+N458</f>
        <v>616</v>
      </c>
      <c r="Q458" s="30">
        <f t="shared" si="52"/>
        <v>1549</v>
      </c>
      <c r="R458" s="30">
        <f>F458-P458</f>
        <v>9384</v>
      </c>
      <c r="S458" s="28" t="s">
        <v>28</v>
      </c>
      <c r="T458" s="32" t="s">
        <v>29</v>
      </c>
    </row>
    <row r="459" spans="1:20" s="40" customFormat="1" ht="15.75">
      <c r="A459" s="28">
        <v>446</v>
      </c>
      <c r="B459" s="38" t="s">
        <v>608</v>
      </c>
      <c r="C459" s="27" t="s">
        <v>590</v>
      </c>
      <c r="D459" s="39" t="s">
        <v>124</v>
      </c>
      <c r="E459" s="28" t="s">
        <v>182</v>
      </c>
      <c r="F459" s="64">
        <v>10000</v>
      </c>
      <c r="G459" s="56">
        <v>0</v>
      </c>
      <c r="H459" s="30">
        <v>25</v>
      </c>
      <c r="I459" s="30">
        <v>287</v>
      </c>
      <c r="J459" s="30">
        <f t="shared" si="58"/>
        <v>709.99999999999989</v>
      </c>
      <c r="K459" s="29">
        <v>130</v>
      </c>
      <c r="L459" s="31">
        <v>304</v>
      </c>
      <c r="M459" s="30">
        <f t="shared" si="59"/>
        <v>709</v>
      </c>
      <c r="N459" s="30">
        <v>0</v>
      </c>
      <c r="O459" s="30">
        <f t="shared" si="60"/>
        <v>591</v>
      </c>
      <c r="P459" s="30">
        <f t="shared" si="61"/>
        <v>616</v>
      </c>
      <c r="Q459" s="30">
        <f t="shared" si="52"/>
        <v>1549</v>
      </c>
      <c r="R459" s="30">
        <f t="shared" si="62"/>
        <v>9384</v>
      </c>
      <c r="S459" s="28" t="s">
        <v>28</v>
      </c>
      <c r="T459" s="32" t="s">
        <v>29</v>
      </c>
    </row>
    <row r="460" spans="1:20" s="40" customFormat="1" ht="15.75">
      <c r="A460" s="28">
        <v>447</v>
      </c>
      <c r="B460" s="38" t="s">
        <v>609</v>
      </c>
      <c r="C460" s="27" t="s">
        <v>590</v>
      </c>
      <c r="D460" s="39" t="s">
        <v>124</v>
      </c>
      <c r="E460" s="28" t="s">
        <v>182</v>
      </c>
      <c r="F460" s="64">
        <v>10000</v>
      </c>
      <c r="G460" s="56">
        <v>0</v>
      </c>
      <c r="H460" s="30">
        <v>25</v>
      </c>
      <c r="I460" s="30">
        <v>287</v>
      </c>
      <c r="J460" s="30">
        <f t="shared" si="58"/>
        <v>709.99999999999989</v>
      </c>
      <c r="K460" s="29">
        <v>130</v>
      </c>
      <c r="L460" s="31">
        <v>304</v>
      </c>
      <c r="M460" s="30">
        <f t="shared" si="59"/>
        <v>709</v>
      </c>
      <c r="N460" s="30">
        <v>0</v>
      </c>
      <c r="O460" s="30">
        <f t="shared" si="60"/>
        <v>591</v>
      </c>
      <c r="P460" s="30">
        <f t="shared" si="61"/>
        <v>616</v>
      </c>
      <c r="Q460" s="30">
        <f t="shared" si="52"/>
        <v>1549</v>
      </c>
      <c r="R460" s="30">
        <f t="shared" si="62"/>
        <v>9384</v>
      </c>
      <c r="S460" s="28" t="s">
        <v>28</v>
      </c>
      <c r="T460" s="32" t="s">
        <v>29</v>
      </c>
    </row>
    <row r="461" spans="1:20" s="40" customFormat="1" ht="15.75">
      <c r="A461" s="28">
        <v>448</v>
      </c>
      <c r="B461" s="38" t="s">
        <v>610</v>
      </c>
      <c r="C461" s="27" t="s">
        <v>590</v>
      </c>
      <c r="D461" s="39" t="s">
        <v>124</v>
      </c>
      <c r="E461" s="28" t="s">
        <v>182</v>
      </c>
      <c r="F461" s="64">
        <v>10000</v>
      </c>
      <c r="G461" s="56">
        <v>0</v>
      </c>
      <c r="H461" s="30">
        <v>25</v>
      </c>
      <c r="I461" s="30">
        <v>287</v>
      </c>
      <c r="J461" s="30">
        <f t="shared" si="58"/>
        <v>709.99999999999989</v>
      </c>
      <c r="K461" s="29">
        <v>130</v>
      </c>
      <c r="L461" s="31">
        <v>304</v>
      </c>
      <c r="M461" s="30">
        <f t="shared" si="59"/>
        <v>709</v>
      </c>
      <c r="N461" s="30">
        <v>0</v>
      </c>
      <c r="O461" s="30">
        <f t="shared" si="60"/>
        <v>591</v>
      </c>
      <c r="P461" s="30">
        <f t="shared" si="61"/>
        <v>616</v>
      </c>
      <c r="Q461" s="30">
        <f t="shared" si="52"/>
        <v>1549</v>
      </c>
      <c r="R461" s="30">
        <f t="shared" si="62"/>
        <v>9384</v>
      </c>
      <c r="S461" s="28" t="s">
        <v>28</v>
      </c>
      <c r="T461" s="32" t="s">
        <v>29</v>
      </c>
    </row>
    <row r="462" spans="1:20" s="40" customFormat="1" ht="15.75">
      <c r="A462" s="28">
        <v>449</v>
      </c>
      <c r="B462" s="38" t="s">
        <v>611</v>
      </c>
      <c r="C462" s="27" t="s">
        <v>590</v>
      </c>
      <c r="D462" s="39" t="s">
        <v>124</v>
      </c>
      <c r="E462" s="28" t="s">
        <v>182</v>
      </c>
      <c r="F462" s="64">
        <v>10000</v>
      </c>
      <c r="G462" s="56">
        <v>0</v>
      </c>
      <c r="H462" s="30">
        <v>25</v>
      </c>
      <c r="I462" s="30">
        <v>287</v>
      </c>
      <c r="J462" s="30">
        <f t="shared" si="58"/>
        <v>709.99999999999989</v>
      </c>
      <c r="K462" s="29">
        <v>130</v>
      </c>
      <c r="L462" s="31">
        <v>304</v>
      </c>
      <c r="M462" s="30">
        <f t="shared" si="59"/>
        <v>709</v>
      </c>
      <c r="N462" s="30">
        <v>0</v>
      </c>
      <c r="O462" s="30">
        <f t="shared" si="60"/>
        <v>591</v>
      </c>
      <c r="P462" s="30">
        <f t="shared" si="61"/>
        <v>616</v>
      </c>
      <c r="Q462" s="30">
        <f t="shared" si="52"/>
        <v>1549</v>
      </c>
      <c r="R462" s="30">
        <f t="shared" si="62"/>
        <v>9384</v>
      </c>
      <c r="S462" s="28" t="s">
        <v>28</v>
      </c>
      <c r="T462" s="32" t="s">
        <v>29</v>
      </c>
    </row>
    <row r="463" spans="1:20" s="40" customFormat="1" ht="15.75">
      <c r="A463" s="28">
        <v>450</v>
      </c>
      <c r="B463" s="38" t="s">
        <v>612</v>
      </c>
      <c r="C463" s="27" t="s">
        <v>590</v>
      </c>
      <c r="D463" s="39" t="s">
        <v>124</v>
      </c>
      <c r="E463" s="28" t="s">
        <v>182</v>
      </c>
      <c r="F463" s="64">
        <v>10000</v>
      </c>
      <c r="G463" s="56">
        <v>0</v>
      </c>
      <c r="H463" s="30">
        <v>25</v>
      </c>
      <c r="I463" s="30">
        <v>287</v>
      </c>
      <c r="J463" s="30">
        <f t="shared" si="58"/>
        <v>709.99999999999989</v>
      </c>
      <c r="K463" s="29">
        <v>130</v>
      </c>
      <c r="L463" s="31">
        <v>304</v>
      </c>
      <c r="M463" s="30">
        <f t="shared" si="59"/>
        <v>709</v>
      </c>
      <c r="N463" s="30">
        <v>0</v>
      </c>
      <c r="O463" s="30">
        <f t="shared" si="60"/>
        <v>591</v>
      </c>
      <c r="P463" s="30">
        <f t="shared" si="61"/>
        <v>616</v>
      </c>
      <c r="Q463" s="30">
        <f t="shared" ref="Q463:Q526" si="63">J463+K463+M463</f>
        <v>1549</v>
      </c>
      <c r="R463" s="30">
        <f t="shared" si="62"/>
        <v>9384</v>
      </c>
      <c r="S463" s="28" t="s">
        <v>28</v>
      </c>
      <c r="T463" s="32" t="s">
        <v>29</v>
      </c>
    </row>
    <row r="464" spans="1:20" s="40" customFormat="1" ht="15.75">
      <c r="A464" s="28">
        <v>451</v>
      </c>
      <c r="B464" s="38" t="s">
        <v>613</v>
      </c>
      <c r="C464" s="27" t="s">
        <v>590</v>
      </c>
      <c r="D464" s="39" t="s">
        <v>124</v>
      </c>
      <c r="E464" s="28" t="s">
        <v>182</v>
      </c>
      <c r="F464" s="64">
        <v>10000</v>
      </c>
      <c r="G464" s="56">
        <v>0</v>
      </c>
      <c r="H464" s="30">
        <v>25</v>
      </c>
      <c r="I464" s="30">
        <v>287</v>
      </c>
      <c r="J464" s="30">
        <f t="shared" si="58"/>
        <v>709.99999999999989</v>
      </c>
      <c r="K464" s="29">
        <v>130</v>
      </c>
      <c r="L464" s="31">
        <v>304</v>
      </c>
      <c r="M464" s="30">
        <f t="shared" si="59"/>
        <v>709</v>
      </c>
      <c r="N464" s="30">
        <v>0</v>
      </c>
      <c r="O464" s="30">
        <f t="shared" si="60"/>
        <v>591</v>
      </c>
      <c r="P464" s="30">
        <f t="shared" si="61"/>
        <v>616</v>
      </c>
      <c r="Q464" s="30">
        <f t="shared" si="63"/>
        <v>1549</v>
      </c>
      <c r="R464" s="30">
        <f t="shared" si="62"/>
        <v>9384</v>
      </c>
      <c r="S464" s="28" t="s">
        <v>28</v>
      </c>
      <c r="T464" s="32" t="s">
        <v>29</v>
      </c>
    </row>
    <row r="465" spans="1:20" s="40" customFormat="1" ht="15.75">
      <c r="A465" s="28">
        <v>452</v>
      </c>
      <c r="B465" s="38" t="s">
        <v>614</v>
      </c>
      <c r="C465" s="27" t="s">
        <v>590</v>
      </c>
      <c r="D465" s="39" t="s">
        <v>124</v>
      </c>
      <c r="E465" s="28" t="s">
        <v>182</v>
      </c>
      <c r="F465" s="64">
        <v>10000</v>
      </c>
      <c r="G465" s="56">
        <v>0</v>
      </c>
      <c r="H465" s="30">
        <v>25</v>
      </c>
      <c r="I465" s="30">
        <v>287</v>
      </c>
      <c r="J465" s="30">
        <f t="shared" si="58"/>
        <v>709.99999999999989</v>
      </c>
      <c r="K465" s="29">
        <v>130</v>
      </c>
      <c r="L465" s="31">
        <v>304</v>
      </c>
      <c r="M465" s="30">
        <f t="shared" si="59"/>
        <v>709</v>
      </c>
      <c r="N465" s="30">
        <v>0</v>
      </c>
      <c r="O465" s="30">
        <f t="shared" si="60"/>
        <v>591</v>
      </c>
      <c r="P465" s="30">
        <f t="shared" si="61"/>
        <v>616</v>
      </c>
      <c r="Q465" s="30">
        <f t="shared" si="63"/>
        <v>1549</v>
      </c>
      <c r="R465" s="30">
        <f t="shared" si="62"/>
        <v>9384</v>
      </c>
      <c r="S465" s="28" t="s">
        <v>28</v>
      </c>
      <c r="T465" s="32" t="s">
        <v>29</v>
      </c>
    </row>
    <row r="466" spans="1:20" s="40" customFormat="1" ht="15.75">
      <c r="A466" s="28">
        <v>453</v>
      </c>
      <c r="B466" s="38" t="s">
        <v>615</v>
      </c>
      <c r="C466" s="27" t="s">
        <v>590</v>
      </c>
      <c r="D466" s="39" t="s">
        <v>124</v>
      </c>
      <c r="E466" s="28" t="s">
        <v>182</v>
      </c>
      <c r="F466" s="64">
        <v>10000</v>
      </c>
      <c r="G466" s="56">
        <v>0</v>
      </c>
      <c r="H466" s="30">
        <v>25</v>
      </c>
      <c r="I466" s="30">
        <v>287</v>
      </c>
      <c r="J466" s="30">
        <f t="shared" si="58"/>
        <v>709.99999999999989</v>
      </c>
      <c r="K466" s="29">
        <v>130</v>
      </c>
      <c r="L466" s="31">
        <v>304</v>
      </c>
      <c r="M466" s="30">
        <f t="shared" si="59"/>
        <v>709</v>
      </c>
      <c r="N466" s="30">
        <v>0</v>
      </c>
      <c r="O466" s="30">
        <f t="shared" si="60"/>
        <v>591</v>
      </c>
      <c r="P466" s="30">
        <f t="shared" si="61"/>
        <v>616</v>
      </c>
      <c r="Q466" s="30">
        <f t="shared" si="63"/>
        <v>1549</v>
      </c>
      <c r="R466" s="30">
        <f t="shared" si="62"/>
        <v>9384</v>
      </c>
      <c r="S466" s="28" t="s">
        <v>28</v>
      </c>
      <c r="T466" s="32" t="s">
        <v>29</v>
      </c>
    </row>
    <row r="467" spans="1:20" s="40" customFormat="1" ht="15.75">
      <c r="A467" s="28">
        <v>454</v>
      </c>
      <c r="B467" s="38" t="s">
        <v>616</v>
      </c>
      <c r="C467" s="27" t="s">
        <v>590</v>
      </c>
      <c r="D467" s="39" t="s">
        <v>124</v>
      </c>
      <c r="E467" s="28" t="s">
        <v>182</v>
      </c>
      <c r="F467" s="64">
        <v>10000</v>
      </c>
      <c r="G467" s="56">
        <v>0</v>
      </c>
      <c r="H467" s="30">
        <v>25</v>
      </c>
      <c r="I467" s="30">
        <v>287</v>
      </c>
      <c r="J467" s="30">
        <f t="shared" si="58"/>
        <v>709.99999999999989</v>
      </c>
      <c r="K467" s="29">
        <v>130</v>
      </c>
      <c r="L467" s="31">
        <v>304</v>
      </c>
      <c r="M467" s="30">
        <f t="shared" si="59"/>
        <v>709</v>
      </c>
      <c r="N467" s="30">
        <v>0</v>
      </c>
      <c r="O467" s="30">
        <f t="shared" si="60"/>
        <v>591</v>
      </c>
      <c r="P467" s="30">
        <f t="shared" si="61"/>
        <v>616</v>
      </c>
      <c r="Q467" s="30">
        <f t="shared" si="63"/>
        <v>1549</v>
      </c>
      <c r="R467" s="30">
        <f t="shared" si="62"/>
        <v>9384</v>
      </c>
      <c r="S467" s="28" t="s">
        <v>28</v>
      </c>
      <c r="T467" s="32" t="s">
        <v>29</v>
      </c>
    </row>
    <row r="468" spans="1:20" s="40" customFormat="1" ht="15.75">
      <c r="A468" s="28">
        <v>455</v>
      </c>
      <c r="B468" s="38" t="s">
        <v>617</v>
      </c>
      <c r="C468" s="27" t="s">
        <v>590</v>
      </c>
      <c r="D468" s="39" t="s">
        <v>124</v>
      </c>
      <c r="E468" s="28" t="s">
        <v>182</v>
      </c>
      <c r="F468" s="64">
        <v>10000</v>
      </c>
      <c r="G468" s="56">
        <v>0</v>
      </c>
      <c r="H468" s="30">
        <v>25</v>
      </c>
      <c r="I468" s="30">
        <v>287</v>
      </c>
      <c r="J468" s="30">
        <f t="shared" si="58"/>
        <v>709.99999999999989</v>
      </c>
      <c r="K468" s="29">
        <v>130</v>
      </c>
      <c r="L468" s="31">
        <v>304</v>
      </c>
      <c r="M468" s="30">
        <f t="shared" si="59"/>
        <v>709</v>
      </c>
      <c r="N468" s="30">
        <v>0</v>
      </c>
      <c r="O468" s="30">
        <f t="shared" si="60"/>
        <v>591</v>
      </c>
      <c r="P468" s="30">
        <f t="shared" si="61"/>
        <v>616</v>
      </c>
      <c r="Q468" s="30">
        <f t="shared" si="63"/>
        <v>1549</v>
      </c>
      <c r="R468" s="30">
        <f t="shared" si="62"/>
        <v>9384</v>
      </c>
      <c r="S468" s="28" t="s">
        <v>28</v>
      </c>
      <c r="T468" s="32" t="s">
        <v>29</v>
      </c>
    </row>
    <row r="469" spans="1:20" s="40" customFormat="1" ht="15.75">
      <c r="A469" s="28">
        <v>456</v>
      </c>
      <c r="B469" s="38" t="s">
        <v>618</v>
      </c>
      <c r="C469" s="27" t="s">
        <v>590</v>
      </c>
      <c r="D469" s="39" t="s">
        <v>124</v>
      </c>
      <c r="E469" s="28" t="s">
        <v>182</v>
      </c>
      <c r="F469" s="64">
        <v>10000</v>
      </c>
      <c r="G469" s="56">
        <v>0</v>
      </c>
      <c r="H469" s="30">
        <v>25</v>
      </c>
      <c r="I469" s="30">
        <v>287</v>
      </c>
      <c r="J469" s="30">
        <f t="shared" si="58"/>
        <v>709.99999999999989</v>
      </c>
      <c r="K469" s="29">
        <v>130</v>
      </c>
      <c r="L469" s="31">
        <v>304</v>
      </c>
      <c r="M469" s="30">
        <f t="shared" si="59"/>
        <v>709</v>
      </c>
      <c r="N469" s="30">
        <v>0</v>
      </c>
      <c r="O469" s="30">
        <f t="shared" si="60"/>
        <v>591</v>
      </c>
      <c r="P469" s="30">
        <f t="shared" si="61"/>
        <v>616</v>
      </c>
      <c r="Q469" s="30">
        <f t="shared" si="63"/>
        <v>1549</v>
      </c>
      <c r="R469" s="30">
        <f t="shared" si="62"/>
        <v>9384</v>
      </c>
      <c r="S469" s="28" t="s">
        <v>38</v>
      </c>
      <c r="T469" s="32" t="s">
        <v>29</v>
      </c>
    </row>
    <row r="470" spans="1:20" s="40" customFormat="1" ht="15.75">
      <c r="A470" s="28">
        <v>457</v>
      </c>
      <c r="B470" s="38" t="s">
        <v>619</v>
      </c>
      <c r="C470" s="27" t="s">
        <v>590</v>
      </c>
      <c r="D470" s="39" t="s">
        <v>124</v>
      </c>
      <c r="E470" s="28" t="s">
        <v>182</v>
      </c>
      <c r="F470" s="64">
        <v>10000</v>
      </c>
      <c r="G470" s="56">
        <v>0</v>
      </c>
      <c r="H470" s="30">
        <v>25</v>
      </c>
      <c r="I470" s="30">
        <v>287</v>
      </c>
      <c r="J470" s="30">
        <f t="shared" si="58"/>
        <v>709.99999999999989</v>
      </c>
      <c r="K470" s="29">
        <v>130</v>
      </c>
      <c r="L470" s="31">
        <v>304</v>
      </c>
      <c r="M470" s="30">
        <f t="shared" si="59"/>
        <v>709</v>
      </c>
      <c r="N470" s="30">
        <v>0</v>
      </c>
      <c r="O470" s="30">
        <f t="shared" si="60"/>
        <v>591</v>
      </c>
      <c r="P470" s="30">
        <f t="shared" si="61"/>
        <v>616</v>
      </c>
      <c r="Q470" s="30">
        <f t="shared" si="63"/>
        <v>1549</v>
      </c>
      <c r="R470" s="30">
        <f t="shared" si="62"/>
        <v>9384</v>
      </c>
      <c r="S470" s="28" t="s">
        <v>28</v>
      </c>
      <c r="T470" s="32" t="s">
        <v>29</v>
      </c>
    </row>
    <row r="471" spans="1:20" s="40" customFormat="1" ht="15.75">
      <c r="A471" s="28">
        <v>458</v>
      </c>
      <c r="B471" s="38" t="s">
        <v>620</v>
      </c>
      <c r="C471" s="27" t="s">
        <v>590</v>
      </c>
      <c r="D471" s="39" t="s">
        <v>124</v>
      </c>
      <c r="E471" s="28" t="s">
        <v>182</v>
      </c>
      <c r="F471" s="64">
        <v>10000</v>
      </c>
      <c r="G471" s="56">
        <v>0</v>
      </c>
      <c r="H471" s="30">
        <v>25</v>
      </c>
      <c r="I471" s="30">
        <v>287</v>
      </c>
      <c r="J471" s="30">
        <f t="shared" si="58"/>
        <v>709.99999999999989</v>
      </c>
      <c r="K471" s="29">
        <v>130</v>
      </c>
      <c r="L471" s="31">
        <v>304</v>
      </c>
      <c r="M471" s="30">
        <f t="shared" si="59"/>
        <v>709</v>
      </c>
      <c r="N471" s="30">
        <v>0</v>
      </c>
      <c r="O471" s="30">
        <f t="shared" si="60"/>
        <v>591</v>
      </c>
      <c r="P471" s="30">
        <f t="shared" si="61"/>
        <v>616</v>
      </c>
      <c r="Q471" s="30">
        <f t="shared" si="63"/>
        <v>1549</v>
      </c>
      <c r="R471" s="30">
        <f t="shared" si="62"/>
        <v>9384</v>
      </c>
      <c r="S471" s="28" t="s">
        <v>28</v>
      </c>
      <c r="T471" s="32" t="s">
        <v>29</v>
      </c>
    </row>
    <row r="472" spans="1:20" s="40" customFormat="1" ht="15.75">
      <c r="A472" s="28">
        <v>459</v>
      </c>
      <c r="B472" s="38" t="s">
        <v>621</v>
      </c>
      <c r="C472" s="27" t="s">
        <v>590</v>
      </c>
      <c r="D472" s="39" t="s">
        <v>124</v>
      </c>
      <c r="E472" s="28" t="s">
        <v>182</v>
      </c>
      <c r="F472" s="64">
        <v>10000</v>
      </c>
      <c r="G472" s="56">
        <v>0</v>
      </c>
      <c r="H472" s="30">
        <v>25</v>
      </c>
      <c r="I472" s="30">
        <v>287</v>
      </c>
      <c r="J472" s="30">
        <f t="shared" si="58"/>
        <v>709.99999999999989</v>
      </c>
      <c r="K472" s="29">
        <v>130</v>
      </c>
      <c r="L472" s="31">
        <v>304</v>
      </c>
      <c r="M472" s="30">
        <f t="shared" si="59"/>
        <v>709</v>
      </c>
      <c r="N472" s="30">
        <v>0</v>
      </c>
      <c r="O472" s="30">
        <f t="shared" si="60"/>
        <v>591</v>
      </c>
      <c r="P472" s="30">
        <f t="shared" si="61"/>
        <v>616</v>
      </c>
      <c r="Q472" s="30">
        <f t="shared" si="63"/>
        <v>1549</v>
      </c>
      <c r="R472" s="30">
        <f t="shared" si="62"/>
        <v>9384</v>
      </c>
      <c r="S472" s="28" t="s">
        <v>28</v>
      </c>
      <c r="T472" s="32" t="s">
        <v>29</v>
      </c>
    </row>
    <row r="473" spans="1:20" s="40" customFormat="1" ht="15.75">
      <c r="A473" s="28">
        <v>460</v>
      </c>
      <c r="B473" s="38" t="s">
        <v>622</v>
      </c>
      <c r="C473" s="27" t="s">
        <v>590</v>
      </c>
      <c r="D473" s="39" t="s">
        <v>124</v>
      </c>
      <c r="E473" s="28" t="s">
        <v>182</v>
      </c>
      <c r="F473" s="64">
        <v>10000</v>
      </c>
      <c r="G473" s="56">
        <v>0</v>
      </c>
      <c r="H473" s="30">
        <v>25</v>
      </c>
      <c r="I473" s="30">
        <v>287</v>
      </c>
      <c r="J473" s="30">
        <f t="shared" si="58"/>
        <v>709.99999999999989</v>
      </c>
      <c r="K473" s="29">
        <v>130</v>
      </c>
      <c r="L473" s="31">
        <v>304</v>
      </c>
      <c r="M473" s="30">
        <f t="shared" si="59"/>
        <v>709</v>
      </c>
      <c r="N473" s="30">
        <v>0</v>
      </c>
      <c r="O473" s="30">
        <f t="shared" si="60"/>
        <v>591</v>
      </c>
      <c r="P473" s="30">
        <f t="shared" si="61"/>
        <v>616</v>
      </c>
      <c r="Q473" s="30">
        <f t="shared" si="63"/>
        <v>1549</v>
      </c>
      <c r="R473" s="30">
        <f t="shared" si="62"/>
        <v>9384</v>
      </c>
      <c r="S473" s="28" t="s">
        <v>28</v>
      </c>
      <c r="T473" s="32" t="s">
        <v>29</v>
      </c>
    </row>
    <row r="474" spans="1:20" s="40" customFormat="1" ht="15.75">
      <c r="A474" s="28">
        <v>461</v>
      </c>
      <c r="B474" s="38" t="s">
        <v>623</v>
      </c>
      <c r="C474" s="27" t="s">
        <v>590</v>
      </c>
      <c r="D474" s="39" t="s">
        <v>124</v>
      </c>
      <c r="E474" s="28" t="s">
        <v>182</v>
      </c>
      <c r="F474" s="64">
        <v>10000</v>
      </c>
      <c r="G474" s="56">
        <v>0</v>
      </c>
      <c r="H474" s="30">
        <v>25</v>
      </c>
      <c r="I474" s="30">
        <v>287</v>
      </c>
      <c r="J474" s="30">
        <f t="shared" si="58"/>
        <v>709.99999999999989</v>
      </c>
      <c r="K474" s="29">
        <v>130</v>
      </c>
      <c r="L474" s="31">
        <v>304</v>
      </c>
      <c r="M474" s="30">
        <f t="shared" si="59"/>
        <v>709</v>
      </c>
      <c r="N474" s="30">
        <v>0</v>
      </c>
      <c r="O474" s="30">
        <f t="shared" si="60"/>
        <v>591</v>
      </c>
      <c r="P474" s="30">
        <f t="shared" si="61"/>
        <v>616</v>
      </c>
      <c r="Q474" s="30">
        <f t="shared" si="63"/>
        <v>1549</v>
      </c>
      <c r="R474" s="30">
        <f t="shared" si="62"/>
        <v>9384</v>
      </c>
      <c r="S474" s="28" t="s">
        <v>28</v>
      </c>
      <c r="T474" s="32" t="s">
        <v>29</v>
      </c>
    </row>
    <row r="475" spans="1:20" s="40" customFormat="1" ht="15.75">
      <c r="A475" s="28">
        <v>462</v>
      </c>
      <c r="B475" s="38" t="s">
        <v>624</v>
      </c>
      <c r="C475" s="27" t="s">
        <v>590</v>
      </c>
      <c r="D475" s="39" t="s">
        <v>124</v>
      </c>
      <c r="E475" s="28" t="s">
        <v>182</v>
      </c>
      <c r="F475" s="64">
        <v>10000</v>
      </c>
      <c r="G475" s="56">
        <v>0</v>
      </c>
      <c r="H475" s="30">
        <v>25</v>
      </c>
      <c r="I475" s="30">
        <v>287</v>
      </c>
      <c r="J475" s="30">
        <f t="shared" si="58"/>
        <v>709.99999999999989</v>
      </c>
      <c r="K475" s="29">
        <v>130</v>
      </c>
      <c r="L475" s="31">
        <v>304</v>
      </c>
      <c r="M475" s="30">
        <f t="shared" si="59"/>
        <v>709</v>
      </c>
      <c r="N475" s="30">
        <v>0</v>
      </c>
      <c r="O475" s="30">
        <f t="shared" si="60"/>
        <v>591</v>
      </c>
      <c r="P475" s="30">
        <f t="shared" si="61"/>
        <v>616</v>
      </c>
      <c r="Q475" s="30">
        <f t="shared" si="63"/>
        <v>1549</v>
      </c>
      <c r="R475" s="30">
        <f t="shared" si="62"/>
        <v>9384</v>
      </c>
      <c r="S475" s="28" t="s">
        <v>28</v>
      </c>
      <c r="T475" s="32" t="s">
        <v>29</v>
      </c>
    </row>
    <row r="476" spans="1:20" s="40" customFormat="1" ht="15.75">
      <c r="A476" s="28">
        <v>463</v>
      </c>
      <c r="B476" s="38" t="s">
        <v>625</v>
      </c>
      <c r="C476" s="27" t="s">
        <v>590</v>
      </c>
      <c r="D476" s="39" t="s">
        <v>124</v>
      </c>
      <c r="E476" s="28" t="s">
        <v>182</v>
      </c>
      <c r="F476" s="64">
        <v>10000</v>
      </c>
      <c r="G476" s="56">
        <v>0</v>
      </c>
      <c r="H476" s="30">
        <v>25</v>
      </c>
      <c r="I476" s="30">
        <v>287</v>
      </c>
      <c r="J476" s="30">
        <f t="shared" si="58"/>
        <v>709.99999999999989</v>
      </c>
      <c r="K476" s="29">
        <v>130</v>
      </c>
      <c r="L476" s="31">
        <v>304</v>
      </c>
      <c r="M476" s="30">
        <f t="shared" si="59"/>
        <v>709</v>
      </c>
      <c r="N476" s="30">
        <v>0</v>
      </c>
      <c r="O476" s="30">
        <f t="shared" si="60"/>
        <v>591</v>
      </c>
      <c r="P476" s="30">
        <f t="shared" si="61"/>
        <v>616</v>
      </c>
      <c r="Q476" s="30">
        <f t="shared" si="63"/>
        <v>1549</v>
      </c>
      <c r="R476" s="30">
        <f t="shared" si="62"/>
        <v>9384</v>
      </c>
      <c r="S476" s="28" t="s">
        <v>28</v>
      </c>
      <c r="T476" s="32" t="s">
        <v>29</v>
      </c>
    </row>
    <row r="477" spans="1:20" s="40" customFormat="1" ht="15.75">
      <c r="A477" s="28">
        <v>464</v>
      </c>
      <c r="B477" s="38" t="s">
        <v>626</v>
      </c>
      <c r="C477" s="27" t="s">
        <v>590</v>
      </c>
      <c r="D477" s="39" t="s">
        <v>124</v>
      </c>
      <c r="E477" s="28" t="s">
        <v>182</v>
      </c>
      <c r="F477" s="64">
        <v>10000</v>
      </c>
      <c r="G477" s="56">
        <v>0</v>
      </c>
      <c r="H477" s="30">
        <v>25</v>
      </c>
      <c r="I477" s="30">
        <v>287</v>
      </c>
      <c r="J477" s="30">
        <f t="shared" si="58"/>
        <v>709.99999999999989</v>
      </c>
      <c r="K477" s="29">
        <v>130</v>
      </c>
      <c r="L477" s="31">
        <v>304</v>
      </c>
      <c r="M477" s="30">
        <f t="shared" si="59"/>
        <v>709</v>
      </c>
      <c r="N477" s="30">
        <v>0</v>
      </c>
      <c r="O477" s="30">
        <f t="shared" si="60"/>
        <v>591</v>
      </c>
      <c r="P477" s="30">
        <f t="shared" si="61"/>
        <v>616</v>
      </c>
      <c r="Q477" s="30">
        <f t="shared" si="63"/>
        <v>1549</v>
      </c>
      <c r="R477" s="30">
        <f t="shared" si="62"/>
        <v>9384</v>
      </c>
      <c r="S477" s="28" t="s">
        <v>28</v>
      </c>
      <c r="T477" s="32" t="s">
        <v>29</v>
      </c>
    </row>
    <row r="478" spans="1:20" s="40" customFormat="1" ht="15.75">
      <c r="A478" s="28">
        <v>465</v>
      </c>
      <c r="B478" s="38" t="s">
        <v>627</v>
      </c>
      <c r="C478" s="27" t="s">
        <v>590</v>
      </c>
      <c r="D478" s="39" t="s">
        <v>124</v>
      </c>
      <c r="E478" s="28" t="s">
        <v>182</v>
      </c>
      <c r="F478" s="64">
        <v>10000</v>
      </c>
      <c r="G478" s="56">
        <v>0</v>
      </c>
      <c r="H478" s="30">
        <v>25</v>
      </c>
      <c r="I478" s="30">
        <v>287</v>
      </c>
      <c r="J478" s="30">
        <f t="shared" si="58"/>
        <v>709.99999999999989</v>
      </c>
      <c r="K478" s="29">
        <v>130</v>
      </c>
      <c r="L478" s="31">
        <v>304</v>
      </c>
      <c r="M478" s="30">
        <f t="shared" si="59"/>
        <v>709</v>
      </c>
      <c r="N478" s="30">
        <v>0</v>
      </c>
      <c r="O478" s="30">
        <f t="shared" si="60"/>
        <v>591</v>
      </c>
      <c r="P478" s="30">
        <f t="shared" si="61"/>
        <v>616</v>
      </c>
      <c r="Q478" s="30">
        <f t="shared" si="63"/>
        <v>1549</v>
      </c>
      <c r="R478" s="30">
        <f t="shared" si="62"/>
        <v>9384</v>
      </c>
      <c r="S478" s="28" t="s">
        <v>28</v>
      </c>
      <c r="T478" s="32" t="s">
        <v>29</v>
      </c>
    </row>
    <row r="479" spans="1:20" s="40" customFormat="1" ht="15.75">
      <c r="A479" s="28">
        <v>466</v>
      </c>
      <c r="B479" s="38" t="s">
        <v>628</v>
      </c>
      <c r="C479" s="27" t="s">
        <v>590</v>
      </c>
      <c r="D479" s="39" t="s">
        <v>124</v>
      </c>
      <c r="E479" s="28" t="s">
        <v>182</v>
      </c>
      <c r="F479" s="64">
        <v>10000</v>
      </c>
      <c r="G479" s="56">
        <v>0</v>
      </c>
      <c r="H479" s="30">
        <v>25</v>
      </c>
      <c r="I479" s="30">
        <v>287</v>
      </c>
      <c r="J479" s="30">
        <f t="shared" si="58"/>
        <v>709.99999999999989</v>
      </c>
      <c r="K479" s="29">
        <v>130</v>
      </c>
      <c r="L479" s="31">
        <v>304</v>
      </c>
      <c r="M479" s="30">
        <f t="shared" si="59"/>
        <v>709</v>
      </c>
      <c r="N479" s="30">
        <v>0</v>
      </c>
      <c r="O479" s="30">
        <f t="shared" si="60"/>
        <v>591</v>
      </c>
      <c r="P479" s="30">
        <f t="shared" si="61"/>
        <v>616</v>
      </c>
      <c r="Q479" s="30">
        <f t="shared" si="63"/>
        <v>1549</v>
      </c>
      <c r="R479" s="30">
        <f t="shared" si="62"/>
        <v>9384</v>
      </c>
      <c r="S479" s="28" t="s">
        <v>28</v>
      </c>
      <c r="T479" s="32" t="s">
        <v>29</v>
      </c>
    </row>
    <row r="480" spans="1:20" s="40" customFormat="1" ht="15.75">
      <c r="A480" s="28">
        <v>467</v>
      </c>
      <c r="B480" s="38" t="s">
        <v>629</v>
      </c>
      <c r="C480" s="27" t="s">
        <v>590</v>
      </c>
      <c r="D480" s="39" t="s">
        <v>124</v>
      </c>
      <c r="E480" s="28" t="s">
        <v>182</v>
      </c>
      <c r="F480" s="64">
        <v>10000</v>
      </c>
      <c r="G480" s="56">
        <v>0</v>
      </c>
      <c r="H480" s="30">
        <v>25</v>
      </c>
      <c r="I480" s="30">
        <v>287</v>
      </c>
      <c r="J480" s="30">
        <f t="shared" si="58"/>
        <v>709.99999999999989</v>
      </c>
      <c r="K480" s="29">
        <v>130</v>
      </c>
      <c r="L480" s="31">
        <v>304</v>
      </c>
      <c r="M480" s="30">
        <f t="shared" si="59"/>
        <v>709</v>
      </c>
      <c r="N480" s="30">
        <v>0</v>
      </c>
      <c r="O480" s="30">
        <f t="shared" si="60"/>
        <v>591</v>
      </c>
      <c r="P480" s="30">
        <f t="shared" si="61"/>
        <v>616</v>
      </c>
      <c r="Q480" s="30">
        <f t="shared" si="63"/>
        <v>1549</v>
      </c>
      <c r="R480" s="30">
        <f t="shared" si="62"/>
        <v>9384</v>
      </c>
      <c r="S480" s="28" t="s">
        <v>28</v>
      </c>
      <c r="T480" s="32" t="s">
        <v>29</v>
      </c>
    </row>
    <row r="481" spans="1:20" s="40" customFormat="1" ht="15.75">
      <c r="A481" s="28">
        <v>468</v>
      </c>
      <c r="B481" s="38" t="s">
        <v>630</v>
      </c>
      <c r="C481" s="27" t="s">
        <v>590</v>
      </c>
      <c r="D481" s="39" t="s">
        <v>124</v>
      </c>
      <c r="E481" s="28" t="s">
        <v>182</v>
      </c>
      <c r="F481" s="64">
        <v>10000</v>
      </c>
      <c r="G481" s="56">
        <v>0</v>
      </c>
      <c r="H481" s="30">
        <v>25</v>
      </c>
      <c r="I481" s="30">
        <v>287</v>
      </c>
      <c r="J481" s="30">
        <f t="shared" si="58"/>
        <v>709.99999999999989</v>
      </c>
      <c r="K481" s="29">
        <v>130</v>
      </c>
      <c r="L481" s="31">
        <v>304</v>
      </c>
      <c r="M481" s="30">
        <f t="shared" si="59"/>
        <v>709</v>
      </c>
      <c r="N481" s="30">
        <v>0</v>
      </c>
      <c r="O481" s="30">
        <f t="shared" si="60"/>
        <v>591</v>
      </c>
      <c r="P481" s="30">
        <f t="shared" si="61"/>
        <v>616</v>
      </c>
      <c r="Q481" s="30">
        <f t="shared" si="63"/>
        <v>1549</v>
      </c>
      <c r="R481" s="30">
        <f t="shared" si="62"/>
        <v>9384</v>
      </c>
      <c r="S481" s="28" t="s">
        <v>28</v>
      </c>
      <c r="T481" s="32" t="s">
        <v>29</v>
      </c>
    </row>
    <row r="482" spans="1:20" s="40" customFormat="1" ht="15.75">
      <c r="A482" s="28">
        <v>469</v>
      </c>
      <c r="B482" s="38" t="s">
        <v>631</v>
      </c>
      <c r="C482" s="27" t="s">
        <v>590</v>
      </c>
      <c r="D482" s="39" t="s">
        <v>124</v>
      </c>
      <c r="E482" s="28" t="s">
        <v>182</v>
      </c>
      <c r="F482" s="64">
        <v>10000</v>
      </c>
      <c r="G482" s="56">
        <v>0</v>
      </c>
      <c r="H482" s="30">
        <v>25</v>
      </c>
      <c r="I482" s="30">
        <v>287</v>
      </c>
      <c r="J482" s="30">
        <f t="shared" si="58"/>
        <v>709.99999999999989</v>
      </c>
      <c r="K482" s="29">
        <v>130</v>
      </c>
      <c r="L482" s="31">
        <v>304</v>
      </c>
      <c r="M482" s="30">
        <f t="shared" si="59"/>
        <v>709</v>
      </c>
      <c r="N482" s="30">
        <v>0</v>
      </c>
      <c r="O482" s="30">
        <f t="shared" si="60"/>
        <v>591</v>
      </c>
      <c r="P482" s="30">
        <f t="shared" si="61"/>
        <v>616</v>
      </c>
      <c r="Q482" s="30">
        <f t="shared" si="63"/>
        <v>1549</v>
      </c>
      <c r="R482" s="30">
        <f t="shared" si="62"/>
        <v>9384</v>
      </c>
      <c r="S482" s="28" t="s">
        <v>28</v>
      </c>
      <c r="T482" s="32" t="s">
        <v>29</v>
      </c>
    </row>
    <row r="483" spans="1:20" s="40" customFormat="1" ht="15.75">
      <c r="A483" s="28">
        <v>470</v>
      </c>
      <c r="B483" s="38" t="s">
        <v>632</v>
      </c>
      <c r="C483" s="27" t="s">
        <v>590</v>
      </c>
      <c r="D483" s="39" t="s">
        <v>124</v>
      </c>
      <c r="E483" s="28" t="s">
        <v>182</v>
      </c>
      <c r="F483" s="64">
        <v>10000</v>
      </c>
      <c r="G483" s="56">
        <v>0</v>
      </c>
      <c r="H483" s="30">
        <v>25</v>
      </c>
      <c r="I483" s="30">
        <v>287</v>
      </c>
      <c r="J483" s="30">
        <f t="shared" si="58"/>
        <v>709.99999999999989</v>
      </c>
      <c r="K483" s="29">
        <v>130</v>
      </c>
      <c r="L483" s="31">
        <v>304</v>
      </c>
      <c r="M483" s="30">
        <f t="shared" si="59"/>
        <v>709</v>
      </c>
      <c r="N483" s="30">
        <v>0</v>
      </c>
      <c r="O483" s="30">
        <f t="shared" si="60"/>
        <v>591</v>
      </c>
      <c r="P483" s="30">
        <f t="shared" si="61"/>
        <v>616</v>
      </c>
      <c r="Q483" s="30">
        <f t="shared" si="63"/>
        <v>1549</v>
      </c>
      <c r="R483" s="30">
        <f t="shared" si="62"/>
        <v>9384</v>
      </c>
      <c r="S483" s="28" t="s">
        <v>28</v>
      </c>
      <c r="T483" s="32" t="s">
        <v>29</v>
      </c>
    </row>
    <row r="484" spans="1:20" s="40" customFormat="1" ht="15.75">
      <c r="A484" s="28">
        <v>471</v>
      </c>
      <c r="B484" s="38" t="s">
        <v>633</v>
      </c>
      <c r="C484" s="27" t="s">
        <v>590</v>
      </c>
      <c r="D484" s="39" t="s">
        <v>124</v>
      </c>
      <c r="E484" s="28" t="s">
        <v>182</v>
      </c>
      <c r="F484" s="64">
        <v>10000</v>
      </c>
      <c r="G484" s="56">
        <v>0</v>
      </c>
      <c r="H484" s="30">
        <v>25</v>
      </c>
      <c r="I484" s="30">
        <v>287</v>
      </c>
      <c r="J484" s="30">
        <f t="shared" si="58"/>
        <v>709.99999999999989</v>
      </c>
      <c r="K484" s="29">
        <v>130</v>
      </c>
      <c r="L484" s="31">
        <v>304</v>
      </c>
      <c r="M484" s="30">
        <f t="shared" si="59"/>
        <v>709</v>
      </c>
      <c r="N484" s="30">
        <v>0</v>
      </c>
      <c r="O484" s="30">
        <f t="shared" si="60"/>
        <v>591</v>
      </c>
      <c r="P484" s="30">
        <f t="shared" si="61"/>
        <v>616</v>
      </c>
      <c r="Q484" s="30">
        <f t="shared" si="63"/>
        <v>1549</v>
      </c>
      <c r="R484" s="30">
        <f t="shared" si="62"/>
        <v>9384</v>
      </c>
      <c r="S484" s="28" t="s">
        <v>28</v>
      </c>
      <c r="T484" s="32" t="s">
        <v>29</v>
      </c>
    </row>
    <row r="485" spans="1:20" s="40" customFormat="1" ht="15.75">
      <c r="A485" s="28">
        <v>472</v>
      </c>
      <c r="B485" s="38" t="s">
        <v>634</v>
      </c>
      <c r="C485" s="27" t="s">
        <v>590</v>
      </c>
      <c r="D485" s="39" t="s">
        <v>124</v>
      </c>
      <c r="E485" s="28" t="s">
        <v>182</v>
      </c>
      <c r="F485" s="64">
        <v>10000</v>
      </c>
      <c r="G485" s="56">
        <v>0</v>
      </c>
      <c r="H485" s="30">
        <v>25</v>
      </c>
      <c r="I485" s="30">
        <v>287</v>
      </c>
      <c r="J485" s="30">
        <f t="shared" si="58"/>
        <v>709.99999999999989</v>
      </c>
      <c r="K485" s="29">
        <v>130</v>
      </c>
      <c r="L485" s="31">
        <v>304</v>
      </c>
      <c r="M485" s="30">
        <f t="shared" si="59"/>
        <v>709</v>
      </c>
      <c r="N485" s="32">
        <v>1190.1199999999999</v>
      </c>
      <c r="O485" s="30">
        <f t="shared" si="60"/>
        <v>591</v>
      </c>
      <c r="P485" s="30">
        <f t="shared" si="61"/>
        <v>1806.12</v>
      </c>
      <c r="Q485" s="30">
        <f t="shared" si="63"/>
        <v>1549</v>
      </c>
      <c r="R485" s="30">
        <f t="shared" si="62"/>
        <v>8193.880000000001</v>
      </c>
      <c r="S485" s="28" t="s">
        <v>28</v>
      </c>
      <c r="T485" s="32" t="s">
        <v>29</v>
      </c>
    </row>
    <row r="486" spans="1:20" s="40" customFormat="1" ht="15.75">
      <c r="A486" s="28">
        <v>473</v>
      </c>
      <c r="B486" s="38" t="s">
        <v>635</v>
      </c>
      <c r="C486" s="27" t="s">
        <v>590</v>
      </c>
      <c r="D486" s="39" t="s">
        <v>124</v>
      </c>
      <c r="E486" s="28" t="s">
        <v>182</v>
      </c>
      <c r="F486" s="64">
        <v>10000</v>
      </c>
      <c r="G486" s="56">
        <v>0</v>
      </c>
      <c r="H486" s="30">
        <v>25</v>
      </c>
      <c r="I486" s="30">
        <v>287</v>
      </c>
      <c r="J486" s="30">
        <f t="shared" si="58"/>
        <v>709.99999999999989</v>
      </c>
      <c r="K486" s="29">
        <v>130</v>
      </c>
      <c r="L486" s="31">
        <v>304</v>
      </c>
      <c r="M486" s="30">
        <f t="shared" si="59"/>
        <v>709</v>
      </c>
      <c r="N486" s="30">
        <v>0</v>
      </c>
      <c r="O486" s="30">
        <f t="shared" si="60"/>
        <v>591</v>
      </c>
      <c r="P486" s="30">
        <f t="shared" si="61"/>
        <v>616</v>
      </c>
      <c r="Q486" s="30">
        <f t="shared" si="63"/>
        <v>1549</v>
      </c>
      <c r="R486" s="30">
        <f t="shared" si="62"/>
        <v>9384</v>
      </c>
      <c r="S486" s="28" t="s">
        <v>28</v>
      </c>
      <c r="T486" s="32" t="s">
        <v>29</v>
      </c>
    </row>
    <row r="487" spans="1:20" s="40" customFormat="1" ht="15.75">
      <c r="A487" s="28">
        <v>474</v>
      </c>
      <c r="B487" s="38" t="s">
        <v>636</v>
      </c>
      <c r="C487" s="27" t="s">
        <v>590</v>
      </c>
      <c r="D487" s="39" t="s">
        <v>124</v>
      </c>
      <c r="E487" s="28" t="s">
        <v>182</v>
      </c>
      <c r="F487" s="64">
        <v>10000</v>
      </c>
      <c r="G487" s="56">
        <v>0</v>
      </c>
      <c r="H487" s="30">
        <v>25</v>
      </c>
      <c r="I487" s="30">
        <v>287</v>
      </c>
      <c r="J487" s="30">
        <f t="shared" si="58"/>
        <v>709.99999999999989</v>
      </c>
      <c r="K487" s="29">
        <v>130</v>
      </c>
      <c r="L487" s="31">
        <v>304</v>
      </c>
      <c r="M487" s="30">
        <f t="shared" si="59"/>
        <v>709</v>
      </c>
      <c r="N487" s="30">
        <v>0</v>
      </c>
      <c r="O487" s="30">
        <f t="shared" si="60"/>
        <v>591</v>
      </c>
      <c r="P487" s="30">
        <f t="shared" si="61"/>
        <v>616</v>
      </c>
      <c r="Q487" s="30">
        <f t="shared" si="63"/>
        <v>1549</v>
      </c>
      <c r="R487" s="30">
        <f t="shared" si="62"/>
        <v>9384</v>
      </c>
      <c r="S487" s="28" t="s">
        <v>28</v>
      </c>
      <c r="T487" s="32" t="s">
        <v>29</v>
      </c>
    </row>
    <row r="488" spans="1:20" s="40" customFormat="1" ht="15.75">
      <c r="A488" s="28">
        <v>475</v>
      </c>
      <c r="B488" s="38" t="s">
        <v>637</v>
      </c>
      <c r="C488" s="27" t="s">
        <v>590</v>
      </c>
      <c r="D488" s="39" t="s">
        <v>584</v>
      </c>
      <c r="E488" s="28" t="s">
        <v>182</v>
      </c>
      <c r="F488" s="64">
        <v>10000</v>
      </c>
      <c r="G488" s="56">
        <v>0</v>
      </c>
      <c r="H488" s="30">
        <v>25</v>
      </c>
      <c r="I488" s="30">
        <v>287</v>
      </c>
      <c r="J488" s="30">
        <f t="shared" si="58"/>
        <v>709.99999999999989</v>
      </c>
      <c r="K488" s="29">
        <v>130</v>
      </c>
      <c r="L488" s="31">
        <v>304</v>
      </c>
      <c r="M488" s="30">
        <f t="shared" si="59"/>
        <v>709</v>
      </c>
      <c r="N488" s="30">
        <v>0</v>
      </c>
      <c r="O488" s="30">
        <f t="shared" si="60"/>
        <v>591</v>
      </c>
      <c r="P488" s="30">
        <f t="shared" si="61"/>
        <v>616</v>
      </c>
      <c r="Q488" s="30">
        <f t="shared" si="63"/>
        <v>1549</v>
      </c>
      <c r="R488" s="30">
        <f t="shared" si="62"/>
        <v>9384</v>
      </c>
      <c r="S488" s="28" t="s">
        <v>28</v>
      </c>
      <c r="T488" s="32" t="s">
        <v>29</v>
      </c>
    </row>
    <row r="489" spans="1:20" s="40" customFormat="1" ht="15.75">
      <c r="A489" s="28">
        <v>476</v>
      </c>
      <c r="B489" s="38" t="s">
        <v>638</v>
      </c>
      <c r="C489" s="27" t="s">
        <v>590</v>
      </c>
      <c r="D489" s="39" t="s">
        <v>124</v>
      </c>
      <c r="E489" s="28" t="s">
        <v>182</v>
      </c>
      <c r="F489" s="64">
        <v>10000</v>
      </c>
      <c r="G489" s="56">
        <v>0</v>
      </c>
      <c r="H489" s="30">
        <v>25</v>
      </c>
      <c r="I489" s="30">
        <v>287</v>
      </c>
      <c r="J489" s="30">
        <f t="shared" si="58"/>
        <v>709.99999999999989</v>
      </c>
      <c r="K489" s="29">
        <v>130</v>
      </c>
      <c r="L489" s="31">
        <v>304</v>
      </c>
      <c r="M489" s="30">
        <f t="shared" si="59"/>
        <v>709</v>
      </c>
      <c r="N489" s="30">
        <v>0</v>
      </c>
      <c r="O489" s="30">
        <f t="shared" si="60"/>
        <v>591</v>
      </c>
      <c r="P489" s="30">
        <f t="shared" si="61"/>
        <v>616</v>
      </c>
      <c r="Q489" s="30">
        <f t="shared" si="63"/>
        <v>1549</v>
      </c>
      <c r="R489" s="30">
        <f t="shared" si="62"/>
        <v>9384</v>
      </c>
      <c r="S489" s="28" t="s">
        <v>28</v>
      </c>
      <c r="T489" s="32" t="s">
        <v>29</v>
      </c>
    </row>
    <row r="490" spans="1:20" s="40" customFormat="1" ht="15.75">
      <c r="A490" s="28">
        <v>477</v>
      </c>
      <c r="B490" s="38" t="s">
        <v>639</v>
      </c>
      <c r="C490" s="27" t="s">
        <v>590</v>
      </c>
      <c r="D490" s="39" t="s">
        <v>124</v>
      </c>
      <c r="E490" s="28" t="s">
        <v>182</v>
      </c>
      <c r="F490" s="64">
        <v>10000</v>
      </c>
      <c r="G490" s="56">
        <v>0</v>
      </c>
      <c r="H490" s="30">
        <v>25</v>
      </c>
      <c r="I490" s="30">
        <v>287</v>
      </c>
      <c r="J490" s="30">
        <f t="shared" si="58"/>
        <v>709.99999999999989</v>
      </c>
      <c r="K490" s="29">
        <v>130</v>
      </c>
      <c r="L490" s="31">
        <v>304</v>
      </c>
      <c r="M490" s="30">
        <f t="shared" si="59"/>
        <v>709</v>
      </c>
      <c r="N490" s="30">
        <v>0</v>
      </c>
      <c r="O490" s="30">
        <f t="shared" si="60"/>
        <v>591</v>
      </c>
      <c r="P490" s="30">
        <f t="shared" si="61"/>
        <v>616</v>
      </c>
      <c r="Q490" s="30">
        <f t="shared" si="63"/>
        <v>1549</v>
      </c>
      <c r="R490" s="30">
        <f t="shared" si="62"/>
        <v>9384</v>
      </c>
      <c r="S490" s="28" t="s">
        <v>28</v>
      </c>
      <c r="T490" s="32" t="s">
        <v>29</v>
      </c>
    </row>
    <row r="491" spans="1:20" s="40" customFormat="1" ht="15.75">
      <c r="A491" s="28">
        <v>478</v>
      </c>
      <c r="B491" s="38" t="s">
        <v>640</v>
      </c>
      <c r="C491" s="27" t="s">
        <v>590</v>
      </c>
      <c r="D491" s="39" t="s">
        <v>124</v>
      </c>
      <c r="E491" s="28" t="s">
        <v>182</v>
      </c>
      <c r="F491" s="64">
        <v>10000</v>
      </c>
      <c r="G491" s="56">
        <v>0</v>
      </c>
      <c r="H491" s="30">
        <v>25</v>
      </c>
      <c r="I491" s="30">
        <v>287</v>
      </c>
      <c r="J491" s="30">
        <f t="shared" si="58"/>
        <v>709.99999999999989</v>
      </c>
      <c r="K491" s="29">
        <v>130</v>
      </c>
      <c r="L491" s="31">
        <v>304</v>
      </c>
      <c r="M491" s="30">
        <f t="shared" si="59"/>
        <v>709</v>
      </c>
      <c r="N491" s="30">
        <v>0</v>
      </c>
      <c r="O491" s="30">
        <f t="shared" si="60"/>
        <v>591</v>
      </c>
      <c r="P491" s="30">
        <f t="shared" si="61"/>
        <v>616</v>
      </c>
      <c r="Q491" s="30">
        <f t="shared" si="63"/>
        <v>1549</v>
      </c>
      <c r="R491" s="30">
        <f t="shared" si="62"/>
        <v>9384</v>
      </c>
      <c r="S491" s="28" t="s">
        <v>28</v>
      </c>
      <c r="T491" s="32" t="s">
        <v>29</v>
      </c>
    </row>
    <row r="492" spans="1:20" s="40" customFormat="1" ht="15.75">
      <c r="A492" s="28">
        <v>479</v>
      </c>
      <c r="B492" s="38" t="s">
        <v>641</v>
      </c>
      <c r="C492" s="27" t="s">
        <v>590</v>
      </c>
      <c r="D492" s="39" t="s">
        <v>124</v>
      </c>
      <c r="E492" s="28" t="s">
        <v>182</v>
      </c>
      <c r="F492" s="64">
        <v>10000</v>
      </c>
      <c r="G492" s="56">
        <v>0</v>
      </c>
      <c r="H492" s="30">
        <v>25</v>
      </c>
      <c r="I492" s="30">
        <v>287</v>
      </c>
      <c r="J492" s="30">
        <f t="shared" si="58"/>
        <v>709.99999999999989</v>
      </c>
      <c r="K492" s="29">
        <v>130</v>
      </c>
      <c r="L492" s="31">
        <v>304</v>
      </c>
      <c r="M492" s="30">
        <f t="shared" si="59"/>
        <v>709</v>
      </c>
      <c r="N492" s="30">
        <v>0</v>
      </c>
      <c r="O492" s="30">
        <f t="shared" si="60"/>
        <v>591</v>
      </c>
      <c r="P492" s="30">
        <f t="shared" si="61"/>
        <v>616</v>
      </c>
      <c r="Q492" s="30">
        <f t="shared" si="63"/>
        <v>1549</v>
      </c>
      <c r="R492" s="30">
        <f t="shared" si="62"/>
        <v>9384</v>
      </c>
      <c r="S492" s="28" t="s">
        <v>28</v>
      </c>
      <c r="T492" s="32" t="s">
        <v>29</v>
      </c>
    </row>
    <row r="493" spans="1:20" s="40" customFormat="1" ht="15.75">
      <c r="A493" s="28">
        <v>480</v>
      </c>
      <c r="B493" s="38" t="s">
        <v>642</v>
      </c>
      <c r="C493" s="27" t="s">
        <v>590</v>
      </c>
      <c r="D493" s="39" t="s">
        <v>124</v>
      </c>
      <c r="E493" s="28" t="s">
        <v>182</v>
      </c>
      <c r="F493" s="64">
        <v>10000</v>
      </c>
      <c r="G493" s="56">
        <v>0</v>
      </c>
      <c r="H493" s="30">
        <v>25</v>
      </c>
      <c r="I493" s="30">
        <v>287</v>
      </c>
      <c r="J493" s="30">
        <f t="shared" si="58"/>
        <v>709.99999999999989</v>
      </c>
      <c r="K493" s="29">
        <v>130</v>
      </c>
      <c r="L493" s="31">
        <v>304</v>
      </c>
      <c r="M493" s="30">
        <f t="shared" si="59"/>
        <v>709</v>
      </c>
      <c r="N493" s="30">
        <v>0</v>
      </c>
      <c r="O493" s="30">
        <f t="shared" si="60"/>
        <v>591</v>
      </c>
      <c r="P493" s="30">
        <f t="shared" si="61"/>
        <v>616</v>
      </c>
      <c r="Q493" s="30">
        <f t="shared" si="63"/>
        <v>1549</v>
      </c>
      <c r="R493" s="30">
        <f t="shared" si="62"/>
        <v>9384</v>
      </c>
      <c r="S493" s="28" t="s">
        <v>28</v>
      </c>
      <c r="T493" s="32" t="s">
        <v>29</v>
      </c>
    </row>
    <row r="494" spans="1:20" s="40" customFormat="1" ht="15.75">
      <c r="A494" s="28">
        <v>481</v>
      </c>
      <c r="B494" s="38" t="s">
        <v>643</v>
      </c>
      <c r="C494" s="27" t="s">
        <v>590</v>
      </c>
      <c r="D494" s="39" t="s">
        <v>124</v>
      </c>
      <c r="E494" s="28" t="s">
        <v>182</v>
      </c>
      <c r="F494" s="64">
        <v>10000</v>
      </c>
      <c r="G494" s="56">
        <v>0</v>
      </c>
      <c r="H494" s="30">
        <v>25</v>
      </c>
      <c r="I494" s="30">
        <v>287</v>
      </c>
      <c r="J494" s="30">
        <f t="shared" si="58"/>
        <v>709.99999999999989</v>
      </c>
      <c r="K494" s="29">
        <v>130</v>
      </c>
      <c r="L494" s="31">
        <v>304</v>
      </c>
      <c r="M494" s="30">
        <f t="shared" si="59"/>
        <v>709</v>
      </c>
      <c r="N494" s="30">
        <v>0</v>
      </c>
      <c r="O494" s="30">
        <f t="shared" si="60"/>
        <v>591</v>
      </c>
      <c r="P494" s="30">
        <f t="shared" si="61"/>
        <v>616</v>
      </c>
      <c r="Q494" s="30">
        <f t="shared" si="63"/>
        <v>1549</v>
      </c>
      <c r="R494" s="30">
        <f t="shared" si="62"/>
        <v>9384</v>
      </c>
      <c r="S494" s="28" t="s">
        <v>28</v>
      </c>
      <c r="T494" s="32" t="s">
        <v>29</v>
      </c>
    </row>
    <row r="495" spans="1:20" s="40" customFormat="1" ht="15.75">
      <c r="A495" s="28">
        <v>482</v>
      </c>
      <c r="B495" s="38" t="s">
        <v>644</v>
      </c>
      <c r="C495" s="27" t="s">
        <v>590</v>
      </c>
      <c r="D495" s="39" t="s">
        <v>124</v>
      </c>
      <c r="E495" s="28" t="s">
        <v>182</v>
      </c>
      <c r="F495" s="64">
        <v>10000</v>
      </c>
      <c r="G495" s="56">
        <v>0</v>
      </c>
      <c r="H495" s="30">
        <v>25</v>
      </c>
      <c r="I495" s="30">
        <v>287</v>
      </c>
      <c r="J495" s="30">
        <f t="shared" si="58"/>
        <v>709.99999999999989</v>
      </c>
      <c r="K495" s="29">
        <v>130</v>
      </c>
      <c r="L495" s="31">
        <v>304</v>
      </c>
      <c r="M495" s="30">
        <f t="shared" si="59"/>
        <v>709</v>
      </c>
      <c r="N495" s="30">
        <v>0</v>
      </c>
      <c r="O495" s="30">
        <f t="shared" si="60"/>
        <v>591</v>
      </c>
      <c r="P495" s="30">
        <f t="shared" si="61"/>
        <v>616</v>
      </c>
      <c r="Q495" s="30">
        <f t="shared" si="63"/>
        <v>1549</v>
      </c>
      <c r="R495" s="30">
        <f t="shared" si="62"/>
        <v>9384</v>
      </c>
      <c r="S495" s="28" t="s">
        <v>28</v>
      </c>
      <c r="T495" s="32" t="s">
        <v>29</v>
      </c>
    </row>
    <row r="496" spans="1:20" s="40" customFormat="1" ht="15.75">
      <c r="A496" s="28">
        <v>483</v>
      </c>
      <c r="B496" s="38" t="s">
        <v>645</v>
      </c>
      <c r="C496" s="27" t="s">
        <v>590</v>
      </c>
      <c r="D496" s="39" t="s">
        <v>124</v>
      </c>
      <c r="E496" s="28" t="s">
        <v>182</v>
      </c>
      <c r="F496" s="64">
        <v>10000</v>
      </c>
      <c r="G496" s="56">
        <v>0</v>
      </c>
      <c r="H496" s="30">
        <v>25</v>
      </c>
      <c r="I496" s="30">
        <v>287</v>
      </c>
      <c r="J496" s="30">
        <f t="shared" si="58"/>
        <v>709.99999999999989</v>
      </c>
      <c r="K496" s="29">
        <v>130</v>
      </c>
      <c r="L496" s="31">
        <v>304</v>
      </c>
      <c r="M496" s="30">
        <f t="shared" si="59"/>
        <v>709</v>
      </c>
      <c r="N496" s="30">
        <v>0</v>
      </c>
      <c r="O496" s="30">
        <f t="shared" si="60"/>
        <v>591</v>
      </c>
      <c r="P496" s="30">
        <f t="shared" si="61"/>
        <v>616</v>
      </c>
      <c r="Q496" s="30">
        <f t="shared" si="63"/>
        <v>1549</v>
      </c>
      <c r="R496" s="30">
        <f t="shared" si="62"/>
        <v>9384</v>
      </c>
      <c r="S496" s="28" t="s">
        <v>28</v>
      </c>
      <c r="T496" s="32" t="s">
        <v>29</v>
      </c>
    </row>
    <row r="497" spans="1:20" s="40" customFormat="1" ht="15.75">
      <c r="A497" s="28">
        <v>484</v>
      </c>
      <c r="B497" s="38" t="s">
        <v>646</v>
      </c>
      <c r="C497" s="27" t="s">
        <v>590</v>
      </c>
      <c r="D497" s="39" t="s">
        <v>124</v>
      </c>
      <c r="E497" s="28" t="s">
        <v>182</v>
      </c>
      <c r="F497" s="64">
        <v>10000</v>
      </c>
      <c r="G497" s="56">
        <v>0</v>
      </c>
      <c r="H497" s="30">
        <v>25</v>
      </c>
      <c r="I497" s="30">
        <v>287</v>
      </c>
      <c r="J497" s="30">
        <f t="shared" si="58"/>
        <v>709.99999999999989</v>
      </c>
      <c r="K497" s="29">
        <v>130</v>
      </c>
      <c r="L497" s="31">
        <v>304</v>
      </c>
      <c r="M497" s="30">
        <f t="shared" si="59"/>
        <v>709</v>
      </c>
      <c r="N497" s="30">
        <v>0</v>
      </c>
      <c r="O497" s="30">
        <f t="shared" si="60"/>
        <v>591</v>
      </c>
      <c r="P497" s="30">
        <f t="shared" si="61"/>
        <v>616</v>
      </c>
      <c r="Q497" s="30">
        <f t="shared" si="63"/>
        <v>1549</v>
      </c>
      <c r="R497" s="30">
        <f t="shared" si="62"/>
        <v>9384</v>
      </c>
      <c r="S497" s="28" t="s">
        <v>28</v>
      </c>
      <c r="T497" s="32" t="s">
        <v>29</v>
      </c>
    </row>
    <row r="498" spans="1:20" s="40" customFormat="1" ht="15.75">
      <c r="A498" s="28">
        <v>485</v>
      </c>
      <c r="B498" s="38" t="s">
        <v>647</v>
      </c>
      <c r="C498" s="27" t="s">
        <v>590</v>
      </c>
      <c r="D498" s="39" t="s">
        <v>150</v>
      </c>
      <c r="E498" s="28" t="s">
        <v>182</v>
      </c>
      <c r="F498" s="64">
        <v>10000</v>
      </c>
      <c r="G498" s="56">
        <v>0</v>
      </c>
      <c r="H498" s="30">
        <v>25</v>
      </c>
      <c r="I498" s="30">
        <v>287</v>
      </c>
      <c r="J498" s="30">
        <f t="shared" si="58"/>
        <v>709.99999999999989</v>
      </c>
      <c r="K498" s="29">
        <v>130</v>
      </c>
      <c r="L498" s="31">
        <v>304</v>
      </c>
      <c r="M498" s="30">
        <f t="shared" si="59"/>
        <v>709</v>
      </c>
      <c r="N498" s="30">
        <v>0</v>
      </c>
      <c r="O498" s="30">
        <f t="shared" si="60"/>
        <v>591</v>
      </c>
      <c r="P498" s="30">
        <f t="shared" si="61"/>
        <v>616</v>
      </c>
      <c r="Q498" s="30">
        <f t="shared" si="63"/>
        <v>1549</v>
      </c>
      <c r="R498" s="30">
        <f t="shared" si="62"/>
        <v>9384</v>
      </c>
      <c r="S498" s="28" t="s">
        <v>28</v>
      </c>
      <c r="T498" s="32" t="s">
        <v>29</v>
      </c>
    </row>
    <row r="499" spans="1:20" s="40" customFormat="1" ht="15.75">
      <c r="A499" s="28">
        <v>486</v>
      </c>
      <c r="B499" s="38" t="s">
        <v>648</v>
      </c>
      <c r="C499" s="27" t="s">
        <v>590</v>
      </c>
      <c r="D499" s="39" t="s">
        <v>124</v>
      </c>
      <c r="E499" s="28" t="s">
        <v>182</v>
      </c>
      <c r="F499" s="64">
        <v>10000</v>
      </c>
      <c r="G499" s="56">
        <v>0</v>
      </c>
      <c r="H499" s="30">
        <v>25</v>
      </c>
      <c r="I499" s="30">
        <v>287</v>
      </c>
      <c r="J499" s="30">
        <f t="shared" si="58"/>
        <v>709.99999999999989</v>
      </c>
      <c r="K499" s="29">
        <v>130</v>
      </c>
      <c r="L499" s="31">
        <v>304</v>
      </c>
      <c r="M499" s="30">
        <f t="shared" si="59"/>
        <v>709</v>
      </c>
      <c r="N499" s="30">
        <v>0</v>
      </c>
      <c r="O499" s="30">
        <f t="shared" si="60"/>
        <v>591</v>
      </c>
      <c r="P499" s="30">
        <f t="shared" si="61"/>
        <v>616</v>
      </c>
      <c r="Q499" s="30">
        <f t="shared" si="63"/>
        <v>1549</v>
      </c>
      <c r="R499" s="30">
        <f t="shared" si="62"/>
        <v>9384</v>
      </c>
      <c r="S499" s="28" t="s">
        <v>28</v>
      </c>
      <c r="T499" s="32" t="s">
        <v>29</v>
      </c>
    </row>
    <row r="500" spans="1:20" s="40" customFormat="1" ht="15.75">
      <c r="A500" s="28">
        <v>487</v>
      </c>
      <c r="B500" s="38" t="s">
        <v>649</v>
      </c>
      <c r="C500" s="27" t="s">
        <v>590</v>
      </c>
      <c r="D500" s="39" t="s">
        <v>124</v>
      </c>
      <c r="E500" s="28" t="s">
        <v>182</v>
      </c>
      <c r="F500" s="64">
        <v>10000</v>
      </c>
      <c r="G500" s="56">
        <v>0</v>
      </c>
      <c r="H500" s="30">
        <v>25</v>
      </c>
      <c r="I500" s="30">
        <v>287</v>
      </c>
      <c r="J500" s="30">
        <f t="shared" si="58"/>
        <v>709.99999999999989</v>
      </c>
      <c r="K500" s="29">
        <v>130</v>
      </c>
      <c r="L500" s="31">
        <v>304</v>
      </c>
      <c r="M500" s="30">
        <f t="shared" si="59"/>
        <v>709</v>
      </c>
      <c r="N500" s="30">
        <v>0</v>
      </c>
      <c r="O500" s="30">
        <f t="shared" si="60"/>
        <v>591</v>
      </c>
      <c r="P500" s="30">
        <f t="shared" si="61"/>
        <v>616</v>
      </c>
      <c r="Q500" s="30">
        <f t="shared" si="63"/>
        <v>1549</v>
      </c>
      <c r="R500" s="30">
        <f t="shared" si="62"/>
        <v>9384</v>
      </c>
      <c r="S500" s="28" t="s">
        <v>28</v>
      </c>
      <c r="T500" s="32" t="s">
        <v>29</v>
      </c>
    </row>
    <row r="501" spans="1:20" s="40" customFormat="1" ht="15.75">
      <c r="A501" s="28">
        <v>488</v>
      </c>
      <c r="B501" s="38" t="s">
        <v>650</v>
      </c>
      <c r="C501" s="27" t="s">
        <v>590</v>
      </c>
      <c r="D501" s="39" t="s">
        <v>124</v>
      </c>
      <c r="E501" s="28" t="s">
        <v>182</v>
      </c>
      <c r="F501" s="64">
        <v>10000</v>
      </c>
      <c r="G501" s="56">
        <v>0</v>
      </c>
      <c r="H501" s="30">
        <v>25</v>
      </c>
      <c r="I501" s="30">
        <v>287</v>
      </c>
      <c r="J501" s="30">
        <f t="shared" si="58"/>
        <v>709.99999999999989</v>
      </c>
      <c r="K501" s="29">
        <v>130</v>
      </c>
      <c r="L501" s="31">
        <v>304</v>
      </c>
      <c r="M501" s="30">
        <f t="shared" si="59"/>
        <v>709</v>
      </c>
      <c r="N501" s="30">
        <v>0</v>
      </c>
      <c r="O501" s="30">
        <f t="shared" si="60"/>
        <v>591</v>
      </c>
      <c r="P501" s="30">
        <f t="shared" si="61"/>
        <v>616</v>
      </c>
      <c r="Q501" s="30">
        <f t="shared" si="63"/>
        <v>1549</v>
      </c>
      <c r="R501" s="30">
        <f t="shared" si="62"/>
        <v>9384</v>
      </c>
      <c r="S501" s="28" t="s">
        <v>28</v>
      </c>
      <c r="T501" s="32" t="s">
        <v>29</v>
      </c>
    </row>
    <row r="502" spans="1:20" s="40" customFormat="1" ht="15.75">
      <c r="A502" s="28">
        <v>489</v>
      </c>
      <c r="B502" s="38" t="s">
        <v>651</v>
      </c>
      <c r="C502" s="27" t="s">
        <v>590</v>
      </c>
      <c r="D502" s="39" t="s">
        <v>124</v>
      </c>
      <c r="E502" s="28" t="s">
        <v>182</v>
      </c>
      <c r="F502" s="64">
        <v>10000</v>
      </c>
      <c r="G502" s="56">
        <v>0</v>
      </c>
      <c r="H502" s="30">
        <v>25</v>
      </c>
      <c r="I502" s="30">
        <v>287</v>
      </c>
      <c r="J502" s="30">
        <f t="shared" si="58"/>
        <v>709.99999999999989</v>
      </c>
      <c r="K502" s="29">
        <v>130</v>
      </c>
      <c r="L502" s="31">
        <v>304</v>
      </c>
      <c r="M502" s="30">
        <f t="shared" si="59"/>
        <v>709</v>
      </c>
      <c r="N502" s="30">
        <v>0</v>
      </c>
      <c r="O502" s="30">
        <f t="shared" si="60"/>
        <v>591</v>
      </c>
      <c r="P502" s="30">
        <f t="shared" si="61"/>
        <v>616</v>
      </c>
      <c r="Q502" s="30">
        <f t="shared" si="63"/>
        <v>1549</v>
      </c>
      <c r="R502" s="30">
        <f t="shared" si="62"/>
        <v>9384</v>
      </c>
      <c r="S502" s="28" t="s">
        <v>28</v>
      </c>
      <c r="T502" s="32" t="s">
        <v>29</v>
      </c>
    </row>
    <row r="503" spans="1:20" s="40" customFormat="1" ht="15.75">
      <c r="A503" s="28">
        <v>490</v>
      </c>
      <c r="B503" s="38" t="s">
        <v>652</v>
      </c>
      <c r="C503" s="27" t="s">
        <v>590</v>
      </c>
      <c r="D503" s="39" t="s">
        <v>124</v>
      </c>
      <c r="E503" s="28" t="s">
        <v>182</v>
      </c>
      <c r="F503" s="64">
        <v>10000</v>
      </c>
      <c r="G503" s="56">
        <v>0</v>
      </c>
      <c r="H503" s="30">
        <v>25</v>
      </c>
      <c r="I503" s="30">
        <v>287</v>
      </c>
      <c r="J503" s="30">
        <f t="shared" si="58"/>
        <v>709.99999999999989</v>
      </c>
      <c r="K503" s="29">
        <v>130</v>
      </c>
      <c r="L503" s="31">
        <v>304</v>
      </c>
      <c r="M503" s="30">
        <f t="shared" si="59"/>
        <v>709</v>
      </c>
      <c r="N503" s="30">
        <v>0</v>
      </c>
      <c r="O503" s="30">
        <f t="shared" si="60"/>
        <v>591</v>
      </c>
      <c r="P503" s="30">
        <f t="shared" si="61"/>
        <v>616</v>
      </c>
      <c r="Q503" s="30">
        <f t="shared" si="63"/>
        <v>1549</v>
      </c>
      <c r="R503" s="30">
        <f t="shared" si="62"/>
        <v>9384</v>
      </c>
      <c r="S503" s="28" t="s">
        <v>28</v>
      </c>
      <c r="T503" s="32" t="s">
        <v>29</v>
      </c>
    </row>
    <row r="504" spans="1:20" s="40" customFormat="1" ht="15.75">
      <c r="A504" s="28">
        <v>491</v>
      </c>
      <c r="B504" s="38" t="s">
        <v>653</v>
      </c>
      <c r="C504" s="27" t="s">
        <v>590</v>
      </c>
      <c r="D504" s="39" t="s">
        <v>124</v>
      </c>
      <c r="E504" s="28" t="s">
        <v>182</v>
      </c>
      <c r="F504" s="64">
        <v>10000</v>
      </c>
      <c r="G504" s="56">
        <v>0</v>
      </c>
      <c r="H504" s="30">
        <v>25</v>
      </c>
      <c r="I504" s="30">
        <v>287</v>
      </c>
      <c r="J504" s="30">
        <f t="shared" si="58"/>
        <v>709.99999999999989</v>
      </c>
      <c r="K504" s="29">
        <v>130</v>
      </c>
      <c r="L504" s="31">
        <v>304</v>
      </c>
      <c r="M504" s="30">
        <f t="shared" si="59"/>
        <v>709</v>
      </c>
      <c r="N504" s="30">
        <v>0</v>
      </c>
      <c r="O504" s="30">
        <f t="shared" si="60"/>
        <v>591</v>
      </c>
      <c r="P504" s="30">
        <f t="shared" si="61"/>
        <v>616</v>
      </c>
      <c r="Q504" s="30">
        <f t="shared" si="63"/>
        <v>1549</v>
      </c>
      <c r="R504" s="30">
        <f t="shared" si="62"/>
        <v>9384</v>
      </c>
      <c r="S504" s="28" t="s">
        <v>28</v>
      </c>
      <c r="T504" s="32" t="s">
        <v>29</v>
      </c>
    </row>
    <row r="505" spans="1:20" s="40" customFormat="1" ht="15.75">
      <c r="A505" s="28">
        <v>492</v>
      </c>
      <c r="B505" s="38" t="s">
        <v>654</v>
      </c>
      <c r="C505" s="27" t="s">
        <v>590</v>
      </c>
      <c r="D505" s="39" t="s">
        <v>124</v>
      </c>
      <c r="E505" s="28" t="s">
        <v>182</v>
      </c>
      <c r="F505" s="64">
        <v>10000</v>
      </c>
      <c r="G505" s="56">
        <v>0</v>
      </c>
      <c r="H505" s="30">
        <v>25</v>
      </c>
      <c r="I505" s="30">
        <v>287</v>
      </c>
      <c r="J505" s="30">
        <f t="shared" si="58"/>
        <v>709.99999999999989</v>
      </c>
      <c r="K505" s="29">
        <v>130</v>
      </c>
      <c r="L505" s="31">
        <v>304</v>
      </c>
      <c r="M505" s="30">
        <f t="shared" si="59"/>
        <v>709</v>
      </c>
      <c r="N505" s="30">
        <v>0</v>
      </c>
      <c r="O505" s="30">
        <f t="shared" si="60"/>
        <v>591</v>
      </c>
      <c r="P505" s="30">
        <f t="shared" si="61"/>
        <v>616</v>
      </c>
      <c r="Q505" s="30">
        <f t="shared" si="63"/>
        <v>1549</v>
      </c>
      <c r="R505" s="30">
        <f t="shared" si="62"/>
        <v>9384</v>
      </c>
      <c r="S505" s="28" t="s">
        <v>28</v>
      </c>
      <c r="T505" s="32" t="s">
        <v>29</v>
      </c>
    </row>
    <row r="506" spans="1:20" s="40" customFormat="1" ht="15.75">
      <c r="A506" s="28">
        <v>493</v>
      </c>
      <c r="B506" s="38" t="s">
        <v>655</v>
      </c>
      <c r="C506" s="27" t="s">
        <v>590</v>
      </c>
      <c r="D506" s="39" t="s">
        <v>124</v>
      </c>
      <c r="E506" s="28" t="s">
        <v>182</v>
      </c>
      <c r="F506" s="64">
        <v>10000</v>
      </c>
      <c r="G506" s="56">
        <v>0</v>
      </c>
      <c r="H506" s="30">
        <v>25</v>
      </c>
      <c r="I506" s="30">
        <v>287</v>
      </c>
      <c r="J506" s="30">
        <f t="shared" si="58"/>
        <v>709.99999999999989</v>
      </c>
      <c r="K506" s="29">
        <v>130</v>
      </c>
      <c r="L506" s="31">
        <v>304</v>
      </c>
      <c r="M506" s="30">
        <f t="shared" si="59"/>
        <v>709</v>
      </c>
      <c r="N506" s="30">
        <v>0</v>
      </c>
      <c r="O506" s="30">
        <f t="shared" si="60"/>
        <v>591</v>
      </c>
      <c r="P506" s="30">
        <f t="shared" si="61"/>
        <v>616</v>
      </c>
      <c r="Q506" s="30">
        <f t="shared" si="63"/>
        <v>1549</v>
      </c>
      <c r="R506" s="30">
        <f t="shared" si="62"/>
        <v>9384</v>
      </c>
      <c r="S506" s="28" t="s">
        <v>38</v>
      </c>
      <c r="T506" s="32" t="s">
        <v>29</v>
      </c>
    </row>
    <row r="507" spans="1:20" s="40" customFormat="1" ht="15.75">
      <c r="A507" s="28">
        <v>494</v>
      </c>
      <c r="B507" s="38" t="s">
        <v>656</v>
      </c>
      <c r="C507" s="27" t="s">
        <v>590</v>
      </c>
      <c r="D507" s="39" t="s">
        <v>124</v>
      </c>
      <c r="E507" s="28" t="s">
        <v>182</v>
      </c>
      <c r="F507" s="64">
        <v>10000</v>
      </c>
      <c r="G507" s="56">
        <v>0</v>
      </c>
      <c r="H507" s="30">
        <v>25</v>
      </c>
      <c r="I507" s="30">
        <v>287</v>
      </c>
      <c r="J507" s="30">
        <f t="shared" si="58"/>
        <v>709.99999999999989</v>
      </c>
      <c r="K507" s="29">
        <v>130</v>
      </c>
      <c r="L507" s="31">
        <v>304</v>
      </c>
      <c r="M507" s="30">
        <f t="shared" si="59"/>
        <v>709</v>
      </c>
      <c r="N507" s="30">
        <v>0</v>
      </c>
      <c r="O507" s="30">
        <f t="shared" si="60"/>
        <v>591</v>
      </c>
      <c r="P507" s="30">
        <f t="shared" si="61"/>
        <v>616</v>
      </c>
      <c r="Q507" s="30">
        <f t="shared" si="63"/>
        <v>1549</v>
      </c>
      <c r="R507" s="30">
        <f t="shared" si="62"/>
        <v>9384</v>
      </c>
      <c r="S507" s="28" t="s">
        <v>28</v>
      </c>
      <c r="T507" s="32" t="s">
        <v>29</v>
      </c>
    </row>
    <row r="508" spans="1:20" s="40" customFormat="1" ht="15.75">
      <c r="A508" s="28">
        <v>495</v>
      </c>
      <c r="B508" s="38" t="s">
        <v>657</v>
      </c>
      <c r="C508" s="27" t="s">
        <v>590</v>
      </c>
      <c r="D508" s="39" t="s">
        <v>124</v>
      </c>
      <c r="E508" s="28" t="s">
        <v>182</v>
      </c>
      <c r="F508" s="64">
        <v>10000</v>
      </c>
      <c r="G508" s="56">
        <v>0</v>
      </c>
      <c r="H508" s="30">
        <v>25</v>
      </c>
      <c r="I508" s="30">
        <v>287</v>
      </c>
      <c r="J508" s="30">
        <f t="shared" si="58"/>
        <v>709.99999999999989</v>
      </c>
      <c r="K508" s="29">
        <v>130</v>
      </c>
      <c r="L508" s="31">
        <v>304</v>
      </c>
      <c r="M508" s="30">
        <f t="shared" si="59"/>
        <v>709</v>
      </c>
      <c r="N508" s="30">
        <v>0</v>
      </c>
      <c r="O508" s="30">
        <f t="shared" si="60"/>
        <v>591</v>
      </c>
      <c r="P508" s="30">
        <f t="shared" si="61"/>
        <v>616</v>
      </c>
      <c r="Q508" s="30">
        <f t="shared" si="63"/>
        <v>1549</v>
      </c>
      <c r="R508" s="30">
        <f t="shared" si="62"/>
        <v>9384</v>
      </c>
      <c r="S508" s="28" t="s">
        <v>28</v>
      </c>
      <c r="T508" s="32" t="s">
        <v>29</v>
      </c>
    </row>
    <row r="509" spans="1:20" s="40" customFormat="1" ht="15.75">
      <c r="A509" s="28">
        <v>496</v>
      </c>
      <c r="B509" s="38" t="s">
        <v>658</v>
      </c>
      <c r="C509" s="27" t="s">
        <v>590</v>
      </c>
      <c r="D509" s="39" t="s">
        <v>124</v>
      </c>
      <c r="E509" s="28" t="s">
        <v>182</v>
      </c>
      <c r="F509" s="64">
        <v>10000</v>
      </c>
      <c r="G509" s="56">
        <v>0</v>
      </c>
      <c r="H509" s="30">
        <v>25</v>
      </c>
      <c r="I509" s="30">
        <v>287</v>
      </c>
      <c r="J509" s="30">
        <f t="shared" si="58"/>
        <v>709.99999999999989</v>
      </c>
      <c r="K509" s="29">
        <v>130</v>
      </c>
      <c r="L509" s="31">
        <v>304</v>
      </c>
      <c r="M509" s="30">
        <f t="shared" si="59"/>
        <v>709</v>
      </c>
      <c r="N509" s="30">
        <v>0</v>
      </c>
      <c r="O509" s="30">
        <f t="shared" si="60"/>
        <v>591</v>
      </c>
      <c r="P509" s="30">
        <f t="shared" si="61"/>
        <v>616</v>
      </c>
      <c r="Q509" s="30">
        <f t="shared" si="63"/>
        <v>1549</v>
      </c>
      <c r="R509" s="30">
        <f t="shared" si="62"/>
        <v>9384</v>
      </c>
      <c r="S509" s="28" t="s">
        <v>28</v>
      </c>
      <c r="T509" s="32" t="s">
        <v>29</v>
      </c>
    </row>
    <row r="510" spans="1:20" s="40" customFormat="1" ht="15.75">
      <c r="A510" s="28">
        <v>497</v>
      </c>
      <c r="B510" s="38" t="s">
        <v>659</v>
      </c>
      <c r="C510" s="27" t="s">
        <v>590</v>
      </c>
      <c r="D510" s="39" t="s">
        <v>124</v>
      </c>
      <c r="E510" s="28" t="s">
        <v>182</v>
      </c>
      <c r="F510" s="64">
        <v>10000</v>
      </c>
      <c r="G510" s="56">
        <v>0</v>
      </c>
      <c r="H510" s="30">
        <v>25</v>
      </c>
      <c r="I510" s="30">
        <v>287</v>
      </c>
      <c r="J510" s="30">
        <f t="shared" si="58"/>
        <v>709.99999999999989</v>
      </c>
      <c r="K510" s="29">
        <v>130</v>
      </c>
      <c r="L510" s="31">
        <v>304</v>
      </c>
      <c r="M510" s="30">
        <f t="shared" si="59"/>
        <v>709</v>
      </c>
      <c r="N510" s="30">
        <v>0</v>
      </c>
      <c r="O510" s="30">
        <f t="shared" si="60"/>
        <v>591</v>
      </c>
      <c r="P510" s="30">
        <f t="shared" si="61"/>
        <v>616</v>
      </c>
      <c r="Q510" s="30">
        <f t="shared" si="63"/>
        <v>1549</v>
      </c>
      <c r="R510" s="30">
        <f t="shared" si="62"/>
        <v>9384</v>
      </c>
      <c r="S510" s="28" t="s">
        <v>28</v>
      </c>
      <c r="T510" s="32" t="s">
        <v>29</v>
      </c>
    </row>
    <row r="511" spans="1:20" s="40" customFormat="1" ht="15.75">
      <c r="A511" s="28">
        <v>498</v>
      </c>
      <c r="B511" s="38" t="s">
        <v>660</v>
      </c>
      <c r="C511" s="27" t="s">
        <v>590</v>
      </c>
      <c r="D511" s="39" t="s">
        <v>124</v>
      </c>
      <c r="E511" s="28" t="s">
        <v>182</v>
      </c>
      <c r="F511" s="64">
        <v>10000</v>
      </c>
      <c r="G511" s="56">
        <v>0</v>
      </c>
      <c r="H511" s="30">
        <v>25</v>
      </c>
      <c r="I511" s="30">
        <v>287</v>
      </c>
      <c r="J511" s="30">
        <f t="shared" si="58"/>
        <v>709.99999999999989</v>
      </c>
      <c r="K511" s="29">
        <v>130</v>
      </c>
      <c r="L511" s="31">
        <v>304</v>
      </c>
      <c r="M511" s="30">
        <f t="shared" si="59"/>
        <v>709</v>
      </c>
      <c r="N511" s="30">
        <v>0</v>
      </c>
      <c r="O511" s="30">
        <f t="shared" si="60"/>
        <v>591</v>
      </c>
      <c r="P511" s="30">
        <f t="shared" si="61"/>
        <v>616</v>
      </c>
      <c r="Q511" s="30">
        <f t="shared" si="63"/>
        <v>1549</v>
      </c>
      <c r="R511" s="30">
        <f t="shared" si="62"/>
        <v>9384</v>
      </c>
      <c r="S511" s="28" t="s">
        <v>28</v>
      </c>
      <c r="T511" s="32" t="s">
        <v>29</v>
      </c>
    </row>
    <row r="512" spans="1:20" s="40" customFormat="1" ht="15.75">
      <c r="A512" s="28">
        <v>499</v>
      </c>
      <c r="B512" s="38" t="s">
        <v>661</v>
      </c>
      <c r="C512" s="27" t="s">
        <v>590</v>
      </c>
      <c r="D512" s="39" t="s">
        <v>124</v>
      </c>
      <c r="E512" s="28" t="s">
        <v>182</v>
      </c>
      <c r="F512" s="64">
        <v>10000</v>
      </c>
      <c r="G512" s="56">
        <v>0</v>
      </c>
      <c r="H512" s="30">
        <v>25</v>
      </c>
      <c r="I512" s="30">
        <v>287</v>
      </c>
      <c r="J512" s="30">
        <f t="shared" si="58"/>
        <v>709.99999999999989</v>
      </c>
      <c r="K512" s="29">
        <v>130</v>
      </c>
      <c r="L512" s="31">
        <v>304</v>
      </c>
      <c r="M512" s="30">
        <f t="shared" si="59"/>
        <v>709</v>
      </c>
      <c r="N512" s="30">
        <v>0</v>
      </c>
      <c r="O512" s="30">
        <f t="shared" si="60"/>
        <v>591</v>
      </c>
      <c r="P512" s="30">
        <f t="shared" si="61"/>
        <v>616</v>
      </c>
      <c r="Q512" s="30">
        <f t="shared" si="63"/>
        <v>1549</v>
      </c>
      <c r="R512" s="30">
        <f t="shared" si="62"/>
        <v>9384</v>
      </c>
      <c r="S512" s="28" t="s">
        <v>28</v>
      </c>
      <c r="T512" s="32" t="s">
        <v>29</v>
      </c>
    </row>
    <row r="513" spans="1:20" s="40" customFormat="1" ht="15.75">
      <c r="A513" s="28">
        <v>500</v>
      </c>
      <c r="B513" s="38" t="s">
        <v>662</v>
      </c>
      <c r="C513" s="27" t="s">
        <v>590</v>
      </c>
      <c r="D513" s="39" t="s">
        <v>124</v>
      </c>
      <c r="E513" s="28" t="s">
        <v>182</v>
      </c>
      <c r="F513" s="64">
        <v>10000</v>
      </c>
      <c r="G513" s="56">
        <v>0</v>
      </c>
      <c r="H513" s="30">
        <v>25</v>
      </c>
      <c r="I513" s="30">
        <v>287</v>
      </c>
      <c r="J513" s="30">
        <f t="shared" si="58"/>
        <v>709.99999999999989</v>
      </c>
      <c r="K513" s="29">
        <v>130</v>
      </c>
      <c r="L513" s="31">
        <v>304</v>
      </c>
      <c r="M513" s="30">
        <f t="shared" si="59"/>
        <v>709</v>
      </c>
      <c r="N513" s="30">
        <v>0</v>
      </c>
      <c r="O513" s="30">
        <f t="shared" si="60"/>
        <v>591</v>
      </c>
      <c r="P513" s="30">
        <f t="shared" si="61"/>
        <v>616</v>
      </c>
      <c r="Q513" s="30">
        <f t="shared" si="63"/>
        <v>1549</v>
      </c>
      <c r="R513" s="30">
        <f t="shared" si="62"/>
        <v>9384</v>
      </c>
      <c r="S513" s="28" t="s">
        <v>28</v>
      </c>
      <c r="T513" s="32" t="s">
        <v>29</v>
      </c>
    </row>
    <row r="514" spans="1:20" s="40" customFormat="1" ht="15.75">
      <c r="A514" s="28">
        <v>501</v>
      </c>
      <c r="B514" s="38" t="s">
        <v>663</v>
      </c>
      <c r="C514" s="27" t="s">
        <v>590</v>
      </c>
      <c r="D514" s="39" t="s">
        <v>124</v>
      </c>
      <c r="E514" s="28" t="s">
        <v>182</v>
      </c>
      <c r="F514" s="64">
        <v>10000</v>
      </c>
      <c r="G514" s="56">
        <v>0</v>
      </c>
      <c r="H514" s="30">
        <v>25</v>
      </c>
      <c r="I514" s="30">
        <v>287</v>
      </c>
      <c r="J514" s="30">
        <f t="shared" si="58"/>
        <v>709.99999999999989</v>
      </c>
      <c r="K514" s="29">
        <v>130</v>
      </c>
      <c r="L514" s="31">
        <v>304</v>
      </c>
      <c r="M514" s="30">
        <f t="shared" si="59"/>
        <v>709</v>
      </c>
      <c r="N514" s="30">
        <v>0</v>
      </c>
      <c r="O514" s="30">
        <f t="shared" si="60"/>
        <v>591</v>
      </c>
      <c r="P514" s="30">
        <f t="shared" si="61"/>
        <v>616</v>
      </c>
      <c r="Q514" s="30">
        <f t="shared" si="63"/>
        <v>1549</v>
      </c>
      <c r="R514" s="30">
        <f t="shared" si="62"/>
        <v>9384</v>
      </c>
      <c r="S514" s="28" t="s">
        <v>28</v>
      </c>
      <c r="T514" s="32" t="s">
        <v>29</v>
      </c>
    </row>
    <row r="515" spans="1:20" s="40" customFormat="1" ht="15.75">
      <c r="A515" s="28">
        <v>502</v>
      </c>
      <c r="B515" s="38" t="s">
        <v>664</v>
      </c>
      <c r="C515" s="27" t="s">
        <v>590</v>
      </c>
      <c r="D515" s="39" t="s">
        <v>124</v>
      </c>
      <c r="E515" s="28" t="s">
        <v>182</v>
      </c>
      <c r="F515" s="64">
        <v>10000</v>
      </c>
      <c r="G515" s="56">
        <v>0</v>
      </c>
      <c r="H515" s="30">
        <v>25</v>
      </c>
      <c r="I515" s="30">
        <v>287</v>
      </c>
      <c r="J515" s="30">
        <f t="shared" si="58"/>
        <v>709.99999999999989</v>
      </c>
      <c r="K515" s="29">
        <v>130</v>
      </c>
      <c r="L515" s="31">
        <v>304</v>
      </c>
      <c r="M515" s="30">
        <f t="shared" si="59"/>
        <v>709</v>
      </c>
      <c r="N515" s="30">
        <v>0</v>
      </c>
      <c r="O515" s="30">
        <f t="shared" si="60"/>
        <v>591</v>
      </c>
      <c r="P515" s="30">
        <f t="shared" si="61"/>
        <v>616</v>
      </c>
      <c r="Q515" s="30">
        <f t="shared" si="63"/>
        <v>1549</v>
      </c>
      <c r="R515" s="30">
        <f t="shared" si="62"/>
        <v>9384</v>
      </c>
      <c r="S515" s="28" t="s">
        <v>28</v>
      </c>
      <c r="T515" s="32" t="s">
        <v>29</v>
      </c>
    </row>
    <row r="516" spans="1:20" s="40" customFormat="1" ht="15.75">
      <c r="A516" s="28">
        <v>503</v>
      </c>
      <c r="B516" s="38" t="s">
        <v>665</v>
      </c>
      <c r="C516" s="27" t="s">
        <v>590</v>
      </c>
      <c r="D516" s="39" t="s">
        <v>124</v>
      </c>
      <c r="E516" s="28" t="s">
        <v>182</v>
      </c>
      <c r="F516" s="64">
        <v>10000</v>
      </c>
      <c r="G516" s="56">
        <v>0</v>
      </c>
      <c r="H516" s="30">
        <v>25</v>
      </c>
      <c r="I516" s="30">
        <v>287</v>
      </c>
      <c r="J516" s="30">
        <f t="shared" si="58"/>
        <v>709.99999999999989</v>
      </c>
      <c r="K516" s="29">
        <v>130</v>
      </c>
      <c r="L516" s="31">
        <v>304</v>
      </c>
      <c r="M516" s="30">
        <f t="shared" si="59"/>
        <v>709</v>
      </c>
      <c r="N516" s="30">
        <v>0</v>
      </c>
      <c r="O516" s="30">
        <f t="shared" si="60"/>
        <v>591</v>
      </c>
      <c r="P516" s="30">
        <f t="shared" si="61"/>
        <v>616</v>
      </c>
      <c r="Q516" s="30">
        <f t="shared" si="63"/>
        <v>1549</v>
      </c>
      <c r="R516" s="30">
        <f t="shared" si="62"/>
        <v>9384</v>
      </c>
      <c r="S516" s="28" t="s">
        <v>28</v>
      </c>
      <c r="T516" s="32" t="s">
        <v>29</v>
      </c>
    </row>
    <row r="517" spans="1:20" s="40" customFormat="1" ht="15.75">
      <c r="A517" s="28">
        <v>504</v>
      </c>
      <c r="B517" s="38" t="s">
        <v>666</v>
      </c>
      <c r="C517" s="27" t="s">
        <v>590</v>
      </c>
      <c r="D517" s="39" t="s">
        <v>124</v>
      </c>
      <c r="E517" s="28" t="s">
        <v>182</v>
      </c>
      <c r="F517" s="64">
        <v>10000</v>
      </c>
      <c r="G517" s="56">
        <v>0</v>
      </c>
      <c r="H517" s="30">
        <v>25</v>
      </c>
      <c r="I517" s="30">
        <v>287</v>
      </c>
      <c r="J517" s="30">
        <f t="shared" si="58"/>
        <v>709.99999999999989</v>
      </c>
      <c r="K517" s="29">
        <v>130</v>
      </c>
      <c r="L517" s="31">
        <v>304</v>
      </c>
      <c r="M517" s="30">
        <f t="shared" si="59"/>
        <v>709</v>
      </c>
      <c r="N517" s="30">
        <v>0</v>
      </c>
      <c r="O517" s="30">
        <f t="shared" si="60"/>
        <v>591</v>
      </c>
      <c r="P517" s="30">
        <f t="shared" si="61"/>
        <v>616</v>
      </c>
      <c r="Q517" s="30">
        <f t="shared" si="63"/>
        <v>1549</v>
      </c>
      <c r="R517" s="30">
        <f t="shared" si="62"/>
        <v>9384</v>
      </c>
      <c r="S517" s="28" t="s">
        <v>28</v>
      </c>
      <c r="T517" s="32" t="s">
        <v>29</v>
      </c>
    </row>
    <row r="518" spans="1:20" s="40" customFormat="1" ht="15.75">
      <c r="A518" s="28">
        <v>505</v>
      </c>
      <c r="B518" s="38" t="s">
        <v>667</v>
      </c>
      <c r="C518" s="27" t="s">
        <v>590</v>
      </c>
      <c r="D518" s="39" t="s">
        <v>124</v>
      </c>
      <c r="E518" s="28" t="s">
        <v>182</v>
      </c>
      <c r="F518" s="64">
        <v>10000</v>
      </c>
      <c r="G518" s="56">
        <v>0</v>
      </c>
      <c r="H518" s="30">
        <v>25</v>
      </c>
      <c r="I518" s="30">
        <v>287</v>
      </c>
      <c r="J518" s="30">
        <f t="shared" si="58"/>
        <v>709.99999999999989</v>
      </c>
      <c r="K518" s="29">
        <v>130</v>
      </c>
      <c r="L518" s="31">
        <v>304</v>
      </c>
      <c r="M518" s="30">
        <f t="shared" si="59"/>
        <v>709</v>
      </c>
      <c r="N518" s="30">
        <v>0</v>
      </c>
      <c r="O518" s="30">
        <f t="shared" si="60"/>
        <v>591</v>
      </c>
      <c r="P518" s="30">
        <f t="shared" si="61"/>
        <v>616</v>
      </c>
      <c r="Q518" s="30">
        <f t="shared" si="63"/>
        <v>1549</v>
      </c>
      <c r="R518" s="30">
        <f t="shared" si="62"/>
        <v>9384</v>
      </c>
      <c r="S518" s="28" t="s">
        <v>28</v>
      </c>
      <c r="T518" s="32" t="s">
        <v>29</v>
      </c>
    </row>
    <row r="519" spans="1:20" s="40" customFormat="1" ht="15.75">
      <c r="A519" s="28">
        <v>506</v>
      </c>
      <c r="B519" s="38" t="s">
        <v>668</v>
      </c>
      <c r="C519" s="27" t="s">
        <v>590</v>
      </c>
      <c r="D519" s="39" t="s">
        <v>124</v>
      </c>
      <c r="E519" s="28" t="s">
        <v>182</v>
      </c>
      <c r="F519" s="64">
        <v>10000</v>
      </c>
      <c r="G519" s="56">
        <v>0</v>
      </c>
      <c r="H519" s="30">
        <v>25</v>
      </c>
      <c r="I519" s="30">
        <v>287</v>
      </c>
      <c r="J519" s="30">
        <f t="shared" si="58"/>
        <v>709.99999999999989</v>
      </c>
      <c r="K519" s="29">
        <v>130</v>
      </c>
      <c r="L519" s="31">
        <v>304</v>
      </c>
      <c r="M519" s="30">
        <f t="shared" si="59"/>
        <v>709</v>
      </c>
      <c r="N519" s="30">
        <v>0</v>
      </c>
      <c r="O519" s="30">
        <f t="shared" si="60"/>
        <v>591</v>
      </c>
      <c r="P519" s="30">
        <f t="shared" si="61"/>
        <v>616</v>
      </c>
      <c r="Q519" s="30">
        <f t="shared" si="63"/>
        <v>1549</v>
      </c>
      <c r="R519" s="30">
        <f t="shared" si="62"/>
        <v>9384</v>
      </c>
      <c r="S519" s="28" t="s">
        <v>28</v>
      </c>
      <c r="T519" s="32" t="s">
        <v>29</v>
      </c>
    </row>
    <row r="520" spans="1:20" s="40" customFormat="1" ht="15.75">
      <c r="A520" s="28">
        <v>507</v>
      </c>
      <c r="B520" s="38" t="s">
        <v>669</v>
      </c>
      <c r="C520" s="27" t="s">
        <v>590</v>
      </c>
      <c r="D520" s="39" t="s">
        <v>124</v>
      </c>
      <c r="E520" s="28" t="s">
        <v>182</v>
      </c>
      <c r="F520" s="64">
        <v>10000</v>
      </c>
      <c r="G520" s="56">
        <v>0</v>
      </c>
      <c r="H520" s="30">
        <v>25</v>
      </c>
      <c r="I520" s="30">
        <v>287</v>
      </c>
      <c r="J520" s="30">
        <f t="shared" si="58"/>
        <v>709.99999999999989</v>
      </c>
      <c r="K520" s="29">
        <v>130</v>
      </c>
      <c r="L520" s="31">
        <v>304</v>
      </c>
      <c r="M520" s="30">
        <f t="shared" si="59"/>
        <v>709</v>
      </c>
      <c r="N520" s="30">
        <v>0</v>
      </c>
      <c r="O520" s="30">
        <f t="shared" si="60"/>
        <v>591</v>
      </c>
      <c r="P520" s="30">
        <f t="shared" si="61"/>
        <v>616</v>
      </c>
      <c r="Q520" s="30">
        <f t="shared" si="63"/>
        <v>1549</v>
      </c>
      <c r="R520" s="30">
        <f t="shared" si="62"/>
        <v>9384</v>
      </c>
      <c r="S520" s="28" t="s">
        <v>28</v>
      </c>
      <c r="T520" s="32" t="s">
        <v>29</v>
      </c>
    </row>
    <row r="521" spans="1:20" s="40" customFormat="1" ht="15.75">
      <c r="A521" s="28">
        <v>508</v>
      </c>
      <c r="B521" s="38" t="s">
        <v>670</v>
      </c>
      <c r="C521" s="27" t="s">
        <v>590</v>
      </c>
      <c r="D521" s="39" t="s">
        <v>124</v>
      </c>
      <c r="E521" s="28" t="s">
        <v>182</v>
      </c>
      <c r="F521" s="64">
        <v>14396.44</v>
      </c>
      <c r="G521" s="56">
        <v>0</v>
      </c>
      <c r="H521" s="34">
        <v>25</v>
      </c>
      <c r="I521" s="34">
        <v>413.17782800000003</v>
      </c>
      <c r="J521" s="34">
        <f t="shared" ref="J521:J584" si="64">F521*7.1%</f>
        <v>1022.1472399999999</v>
      </c>
      <c r="K521" s="35">
        <v>187.15</v>
      </c>
      <c r="L521" s="36">
        <v>437.65177600000004</v>
      </c>
      <c r="M521" s="34">
        <f t="shared" ref="M521:M584" si="65">F521*7.09%</f>
        <v>1020.7075960000001</v>
      </c>
      <c r="N521" s="30">
        <v>0</v>
      </c>
      <c r="O521" s="34">
        <f t="shared" ref="O521:O584" si="66">I521+L521</f>
        <v>850.82960400000002</v>
      </c>
      <c r="P521" s="34">
        <f t="shared" ref="P521:P584" si="67">G521+H521+I521+L521+N521</f>
        <v>875.82960400000002</v>
      </c>
      <c r="Q521" s="30">
        <f t="shared" si="63"/>
        <v>2230.0048360000001</v>
      </c>
      <c r="R521" s="34">
        <f t="shared" ref="R521:R584" si="68">F521-P521</f>
        <v>13520.610396</v>
      </c>
      <c r="S521" s="28" t="s">
        <v>28</v>
      </c>
      <c r="T521" s="32" t="s">
        <v>29</v>
      </c>
    </row>
    <row r="522" spans="1:20" s="40" customFormat="1" ht="15.75">
      <c r="A522" s="28">
        <v>509</v>
      </c>
      <c r="B522" s="38" t="s">
        <v>671</v>
      </c>
      <c r="C522" s="27" t="s">
        <v>590</v>
      </c>
      <c r="D522" s="39" t="s">
        <v>124</v>
      </c>
      <c r="E522" s="28" t="s">
        <v>182</v>
      </c>
      <c r="F522" s="64">
        <v>10000</v>
      </c>
      <c r="G522" s="56">
        <v>0</v>
      </c>
      <c r="H522" s="30">
        <v>25</v>
      </c>
      <c r="I522" s="30">
        <v>287</v>
      </c>
      <c r="J522" s="30">
        <f t="shared" si="64"/>
        <v>709.99999999999989</v>
      </c>
      <c r="K522" s="29">
        <v>130</v>
      </c>
      <c r="L522" s="31">
        <v>304</v>
      </c>
      <c r="M522" s="30">
        <f t="shared" si="65"/>
        <v>709</v>
      </c>
      <c r="N522" s="30">
        <v>0</v>
      </c>
      <c r="O522" s="30">
        <f t="shared" si="66"/>
        <v>591</v>
      </c>
      <c r="P522" s="30">
        <f t="shared" si="67"/>
        <v>616</v>
      </c>
      <c r="Q522" s="30">
        <f t="shared" si="63"/>
        <v>1549</v>
      </c>
      <c r="R522" s="30">
        <f t="shared" si="68"/>
        <v>9384</v>
      </c>
      <c r="S522" s="28" t="s">
        <v>28</v>
      </c>
      <c r="T522" s="32" t="s">
        <v>29</v>
      </c>
    </row>
    <row r="523" spans="1:20" s="40" customFormat="1" ht="15.75">
      <c r="A523" s="28">
        <v>510</v>
      </c>
      <c r="B523" s="38" t="s">
        <v>672</v>
      </c>
      <c r="C523" s="27" t="s">
        <v>590</v>
      </c>
      <c r="D523" s="39" t="s">
        <v>124</v>
      </c>
      <c r="E523" s="28" t="s">
        <v>182</v>
      </c>
      <c r="F523" s="64">
        <v>10000</v>
      </c>
      <c r="G523" s="56">
        <v>0</v>
      </c>
      <c r="H523" s="30">
        <v>25</v>
      </c>
      <c r="I523" s="30">
        <v>287</v>
      </c>
      <c r="J523" s="30">
        <f t="shared" si="64"/>
        <v>709.99999999999989</v>
      </c>
      <c r="K523" s="29">
        <v>130</v>
      </c>
      <c r="L523" s="31">
        <v>304</v>
      </c>
      <c r="M523" s="30">
        <f t="shared" si="65"/>
        <v>709</v>
      </c>
      <c r="N523" s="30">
        <v>0</v>
      </c>
      <c r="O523" s="30">
        <f t="shared" si="66"/>
        <v>591</v>
      </c>
      <c r="P523" s="30">
        <f t="shared" si="67"/>
        <v>616</v>
      </c>
      <c r="Q523" s="30">
        <f t="shared" si="63"/>
        <v>1549</v>
      </c>
      <c r="R523" s="30">
        <f t="shared" si="68"/>
        <v>9384</v>
      </c>
      <c r="S523" s="28" t="s">
        <v>28</v>
      </c>
      <c r="T523" s="32" t="s">
        <v>29</v>
      </c>
    </row>
    <row r="524" spans="1:20" s="40" customFormat="1" ht="15.75">
      <c r="A524" s="28">
        <v>511</v>
      </c>
      <c r="B524" s="38" t="s">
        <v>673</v>
      </c>
      <c r="C524" s="27" t="s">
        <v>590</v>
      </c>
      <c r="D524" s="39" t="s">
        <v>124</v>
      </c>
      <c r="E524" s="28" t="s">
        <v>182</v>
      </c>
      <c r="F524" s="64">
        <v>10000</v>
      </c>
      <c r="G524" s="56">
        <v>0</v>
      </c>
      <c r="H524" s="30">
        <v>25</v>
      </c>
      <c r="I524" s="30">
        <v>287</v>
      </c>
      <c r="J524" s="30">
        <f t="shared" si="64"/>
        <v>709.99999999999989</v>
      </c>
      <c r="K524" s="29">
        <v>130</v>
      </c>
      <c r="L524" s="31">
        <v>304</v>
      </c>
      <c r="M524" s="30">
        <f t="shared" si="65"/>
        <v>709</v>
      </c>
      <c r="N524" s="30">
        <v>0</v>
      </c>
      <c r="O524" s="30">
        <f t="shared" si="66"/>
        <v>591</v>
      </c>
      <c r="P524" s="30">
        <f t="shared" si="67"/>
        <v>616</v>
      </c>
      <c r="Q524" s="30">
        <f t="shared" si="63"/>
        <v>1549</v>
      </c>
      <c r="R524" s="30">
        <f t="shared" si="68"/>
        <v>9384</v>
      </c>
      <c r="S524" s="28" t="s">
        <v>28</v>
      </c>
      <c r="T524" s="32" t="s">
        <v>29</v>
      </c>
    </row>
    <row r="525" spans="1:20" s="40" customFormat="1" ht="15.75">
      <c r="A525" s="28">
        <v>512</v>
      </c>
      <c r="B525" s="38" t="s">
        <v>674</v>
      </c>
      <c r="C525" s="27" t="s">
        <v>590</v>
      </c>
      <c r="D525" s="39" t="s">
        <v>124</v>
      </c>
      <c r="E525" s="28" t="s">
        <v>182</v>
      </c>
      <c r="F525" s="64">
        <v>10000</v>
      </c>
      <c r="G525" s="56">
        <v>0</v>
      </c>
      <c r="H525" s="30">
        <v>25</v>
      </c>
      <c r="I525" s="30">
        <v>287</v>
      </c>
      <c r="J525" s="30">
        <f t="shared" si="64"/>
        <v>709.99999999999989</v>
      </c>
      <c r="K525" s="29">
        <v>130</v>
      </c>
      <c r="L525" s="31">
        <v>304</v>
      </c>
      <c r="M525" s="30">
        <f t="shared" si="65"/>
        <v>709</v>
      </c>
      <c r="N525" s="30">
        <v>0</v>
      </c>
      <c r="O525" s="30">
        <f t="shared" si="66"/>
        <v>591</v>
      </c>
      <c r="P525" s="30">
        <f t="shared" si="67"/>
        <v>616</v>
      </c>
      <c r="Q525" s="30">
        <f t="shared" si="63"/>
        <v>1549</v>
      </c>
      <c r="R525" s="30">
        <f t="shared" si="68"/>
        <v>9384</v>
      </c>
      <c r="S525" s="28" t="s">
        <v>28</v>
      </c>
      <c r="T525" s="32" t="s">
        <v>29</v>
      </c>
    </row>
    <row r="526" spans="1:20" s="40" customFormat="1" ht="15.75">
      <c r="A526" s="28">
        <v>513</v>
      </c>
      <c r="B526" s="38" t="s">
        <v>675</v>
      </c>
      <c r="C526" s="27" t="s">
        <v>590</v>
      </c>
      <c r="D526" s="39" t="s">
        <v>124</v>
      </c>
      <c r="E526" s="28" t="s">
        <v>182</v>
      </c>
      <c r="F526" s="64">
        <v>10000</v>
      </c>
      <c r="G526" s="56">
        <v>0</v>
      </c>
      <c r="H526" s="30">
        <v>25</v>
      </c>
      <c r="I526" s="30">
        <v>287</v>
      </c>
      <c r="J526" s="30">
        <f t="shared" si="64"/>
        <v>709.99999999999989</v>
      </c>
      <c r="K526" s="29">
        <v>130</v>
      </c>
      <c r="L526" s="31">
        <v>304</v>
      </c>
      <c r="M526" s="30">
        <f t="shared" si="65"/>
        <v>709</v>
      </c>
      <c r="N526" s="30">
        <v>0</v>
      </c>
      <c r="O526" s="30">
        <f t="shared" si="66"/>
        <v>591</v>
      </c>
      <c r="P526" s="30">
        <f t="shared" si="67"/>
        <v>616</v>
      </c>
      <c r="Q526" s="30">
        <f t="shared" si="63"/>
        <v>1549</v>
      </c>
      <c r="R526" s="30">
        <f t="shared" si="68"/>
        <v>9384</v>
      </c>
      <c r="S526" s="28" t="s">
        <v>28</v>
      </c>
      <c r="T526" s="32" t="s">
        <v>29</v>
      </c>
    </row>
    <row r="527" spans="1:20" s="40" customFormat="1" ht="15.75">
      <c r="A527" s="28">
        <v>514</v>
      </c>
      <c r="B527" s="38" t="s">
        <v>676</v>
      </c>
      <c r="C527" s="27" t="s">
        <v>590</v>
      </c>
      <c r="D527" s="39" t="s">
        <v>124</v>
      </c>
      <c r="E527" s="28" t="s">
        <v>182</v>
      </c>
      <c r="F527" s="64">
        <v>10000</v>
      </c>
      <c r="G527" s="56">
        <v>0</v>
      </c>
      <c r="H527" s="30">
        <v>25</v>
      </c>
      <c r="I527" s="30">
        <v>287</v>
      </c>
      <c r="J527" s="30">
        <f t="shared" si="64"/>
        <v>709.99999999999989</v>
      </c>
      <c r="K527" s="29">
        <v>130</v>
      </c>
      <c r="L527" s="31">
        <v>304</v>
      </c>
      <c r="M527" s="30">
        <f t="shared" si="65"/>
        <v>709</v>
      </c>
      <c r="N527" s="30">
        <v>0</v>
      </c>
      <c r="O527" s="30">
        <f t="shared" si="66"/>
        <v>591</v>
      </c>
      <c r="P527" s="30">
        <f t="shared" si="67"/>
        <v>616</v>
      </c>
      <c r="Q527" s="30">
        <f t="shared" ref="Q527:Q590" si="69">J527+K527+M527</f>
        <v>1549</v>
      </c>
      <c r="R527" s="30">
        <f t="shared" si="68"/>
        <v>9384</v>
      </c>
      <c r="S527" s="28" t="s">
        <v>28</v>
      </c>
      <c r="T527" s="32" t="s">
        <v>29</v>
      </c>
    </row>
    <row r="528" spans="1:20" s="40" customFormat="1" ht="15.75">
      <c r="A528" s="28">
        <v>515</v>
      </c>
      <c r="B528" s="38" t="s">
        <v>677</v>
      </c>
      <c r="C528" s="27" t="s">
        <v>590</v>
      </c>
      <c r="D528" s="39" t="s">
        <v>124</v>
      </c>
      <c r="E528" s="28" t="s">
        <v>182</v>
      </c>
      <c r="F528" s="64">
        <v>10000</v>
      </c>
      <c r="G528" s="56">
        <v>0</v>
      </c>
      <c r="H528" s="30">
        <v>25</v>
      </c>
      <c r="I528" s="30">
        <v>287</v>
      </c>
      <c r="J528" s="30">
        <f t="shared" si="64"/>
        <v>709.99999999999989</v>
      </c>
      <c r="K528" s="29">
        <v>130</v>
      </c>
      <c r="L528" s="31">
        <v>304</v>
      </c>
      <c r="M528" s="30">
        <f t="shared" si="65"/>
        <v>709</v>
      </c>
      <c r="N528" s="30">
        <v>0</v>
      </c>
      <c r="O528" s="30">
        <f t="shared" si="66"/>
        <v>591</v>
      </c>
      <c r="P528" s="30">
        <f t="shared" si="67"/>
        <v>616</v>
      </c>
      <c r="Q528" s="30">
        <f t="shared" si="69"/>
        <v>1549</v>
      </c>
      <c r="R528" s="30">
        <f t="shared" si="68"/>
        <v>9384</v>
      </c>
      <c r="S528" s="28" t="s">
        <v>28</v>
      </c>
      <c r="T528" s="32" t="s">
        <v>29</v>
      </c>
    </row>
    <row r="529" spans="1:20" s="40" customFormat="1" ht="15.75">
      <c r="A529" s="28">
        <v>516</v>
      </c>
      <c r="B529" s="38" t="s">
        <v>678</v>
      </c>
      <c r="C529" s="27" t="s">
        <v>590</v>
      </c>
      <c r="D529" s="39" t="s">
        <v>124</v>
      </c>
      <c r="E529" s="28" t="s">
        <v>182</v>
      </c>
      <c r="F529" s="64">
        <v>10000</v>
      </c>
      <c r="G529" s="56">
        <v>0</v>
      </c>
      <c r="H529" s="30">
        <v>25</v>
      </c>
      <c r="I529" s="30">
        <v>287</v>
      </c>
      <c r="J529" s="30">
        <f t="shared" si="64"/>
        <v>709.99999999999989</v>
      </c>
      <c r="K529" s="29">
        <v>130</v>
      </c>
      <c r="L529" s="31">
        <v>304</v>
      </c>
      <c r="M529" s="30">
        <f t="shared" si="65"/>
        <v>709</v>
      </c>
      <c r="N529" s="30">
        <v>0</v>
      </c>
      <c r="O529" s="30">
        <f t="shared" si="66"/>
        <v>591</v>
      </c>
      <c r="P529" s="30">
        <f t="shared" si="67"/>
        <v>616</v>
      </c>
      <c r="Q529" s="30">
        <f t="shared" si="69"/>
        <v>1549</v>
      </c>
      <c r="R529" s="30">
        <f t="shared" si="68"/>
        <v>9384</v>
      </c>
      <c r="S529" s="28" t="s">
        <v>28</v>
      </c>
      <c r="T529" s="32" t="s">
        <v>29</v>
      </c>
    </row>
    <row r="530" spans="1:20" s="40" customFormat="1" ht="15.75">
      <c r="A530" s="28">
        <v>517</v>
      </c>
      <c r="B530" s="38" t="s">
        <v>679</v>
      </c>
      <c r="C530" s="27" t="s">
        <v>590</v>
      </c>
      <c r="D530" s="39" t="s">
        <v>124</v>
      </c>
      <c r="E530" s="28" t="s">
        <v>182</v>
      </c>
      <c r="F530" s="64">
        <v>10000</v>
      </c>
      <c r="G530" s="56">
        <v>0</v>
      </c>
      <c r="H530" s="30">
        <v>25</v>
      </c>
      <c r="I530" s="30">
        <v>287</v>
      </c>
      <c r="J530" s="30">
        <f t="shared" si="64"/>
        <v>709.99999999999989</v>
      </c>
      <c r="K530" s="29">
        <v>130</v>
      </c>
      <c r="L530" s="31">
        <v>304</v>
      </c>
      <c r="M530" s="30">
        <f t="shared" si="65"/>
        <v>709</v>
      </c>
      <c r="N530" s="30">
        <v>0</v>
      </c>
      <c r="O530" s="30">
        <f t="shared" si="66"/>
        <v>591</v>
      </c>
      <c r="P530" s="30">
        <f t="shared" si="67"/>
        <v>616</v>
      </c>
      <c r="Q530" s="30">
        <f t="shared" si="69"/>
        <v>1549</v>
      </c>
      <c r="R530" s="30">
        <f t="shared" si="68"/>
        <v>9384</v>
      </c>
      <c r="S530" s="28" t="s">
        <v>28</v>
      </c>
      <c r="T530" s="32" t="s">
        <v>29</v>
      </c>
    </row>
    <row r="531" spans="1:20" s="40" customFormat="1" ht="15.75">
      <c r="A531" s="28">
        <v>518</v>
      </c>
      <c r="B531" s="38" t="s">
        <v>680</v>
      </c>
      <c r="C531" s="27" t="s">
        <v>590</v>
      </c>
      <c r="D531" s="39" t="s">
        <v>124</v>
      </c>
      <c r="E531" s="28" t="s">
        <v>182</v>
      </c>
      <c r="F531" s="64">
        <v>10000</v>
      </c>
      <c r="G531" s="56">
        <v>0</v>
      </c>
      <c r="H531" s="30">
        <v>25</v>
      </c>
      <c r="I531" s="30">
        <v>287</v>
      </c>
      <c r="J531" s="30">
        <f t="shared" si="64"/>
        <v>709.99999999999989</v>
      </c>
      <c r="K531" s="29">
        <v>130</v>
      </c>
      <c r="L531" s="31">
        <v>304</v>
      </c>
      <c r="M531" s="30">
        <f t="shared" si="65"/>
        <v>709</v>
      </c>
      <c r="N531" s="30">
        <v>0</v>
      </c>
      <c r="O531" s="30">
        <f t="shared" si="66"/>
        <v>591</v>
      </c>
      <c r="P531" s="30">
        <f t="shared" si="67"/>
        <v>616</v>
      </c>
      <c r="Q531" s="30">
        <f t="shared" si="69"/>
        <v>1549</v>
      </c>
      <c r="R531" s="30">
        <f t="shared" si="68"/>
        <v>9384</v>
      </c>
      <c r="S531" s="28" t="s">
        <v>28</v>
      </c>
      <c r="T531" s="32" t="s">
        <v>29</v>
      </c>
    </row>
    <row r="532" spans="1:20">
      <c r="A532" s="28">
        <v>519</v>
      </c>
      <c r="B532" s="26" t="s">
        <v>681</v>
      </c>
      <c r="C532" s="27" t="s">
        <v>590</v>
      </c>
      <c r="D532" s="26" t="s">
        <v>124</v>
      </c>
      <c r="E532" s="28" t="s">
        <v>27</v>
      </c>
      <c r="F532" s="33">
        <v>10000</v>
      </c>
      <c r="G532" s="56">
        <v>0</v>
      </c>
      <c r="H532" s="30">
        <v>25</v>
      </c>
      <c r="I532" s="30">
        <v>287</v>
      </c>
      <c r="J532" s="30">
        <f t="shared" si="64"/>
        <v>709.99999999999989</v>
      </c>
      <c r="K532" s="29">
        <v>130</v>
      </c>
      <c r="L532" s="31">
        <v>304</v>
      </c>
      <c r="M532" s="30">
        <f t="shared" si="65"/>
        <v>709</v>
      </c>
      <c r="N532" s="30">
        <v>0</v>
      </c>
      <c r="O532" s="30">
        <f t="shared" si="66"/>
        <v>591</v>
      </c>
      <c r="P532" s="30">
        <f t="shared" si="67"/>
        <v>616</v>
      </c>
      <c r="Q532" s="30">
        <f t="shared" si="69"/>
        <v>1549</v>
      </c>
      <c r="R532" s="30">
        <f t="shared" si="68"/>
        <v>9384</v>
      </c>
      <c r="S532" s="28" t="s">
        <v>28</v>
      </c>
      <c r="T532" s="32" t="s">
        <v>29</v>
      </c>
    </row>
    <row r="533" spans="1:20">
      <c r="A533" s="28">
        <v>520</v>
      </c>
      <c r="B533" s="26" t="s">
        <v>682</v>
      </c>
      <c r="C533" s="27" t="s">
        <v>590</v>
      </c>
      <c r="D533" s="26" t="s">
        <v>124</v>
      </c>
      <c r="E533" s="28" t="s">
        <v>27</v>
      </c>
      <c r="F533" s="33">
        <v>10000</v>
      </c>
      <c r="G533" s="56">
        <v>0</v>
      </c>
      <c r="H533" s="30">
        <v>25</v>
      </c>
      <c r="I533" s="30">
        <v>287</v>
      </c>
      <c r="J533" s="30">
        <f t="shared" si="64"/>
        <v>709.99999999999989</v>
      </c>
      <c r="K533" s="29">
        <v>130</v>
      </c>
      <c r="L533" s="31">
        <v>304</v>
      </c>
      <c r="M533" s="30">
        <f t="shared" si="65"/>
        <v>709</v>
      </c>
      <c r="N533" s="30">
        <v>0</v>
      </c>
      <c r="O533" s="30">
        <f t="shared" si="66"/>
        <v>591</v>
      </c>
      <c r="P533" s="30">
        <f t="shared" si="67"/>
        <v>616</v>
      </c>
      <c r="Q533" s="30">
        <f t="shared" si="69"/>
        <v>1549</v>
      </c>
      <c r="R533" s="30">
        <f t="shared" si="68"/>
        <v>9384</v>
      </c>
      <c r="S533" s="28" t="s">
        <v>28</v>
      </c>
      <c r="T533" s="32" t="s">
        <v>29</v>
      </c>
    </row>
    <row r="534" spans="1:20">
      <c r="A534" s="28">
        <v>521</v>
      </c>
      <c r="B534" s="26" t="s">
        <v>683</v>
      </c>
      <c r="C534" s="27" t="s">
        <v>590</v>
      </c>
      <c r="D534" s="26" t="s">
        <v>124</v>
      </c>
      <c r="E534" s="28" t="s">
        <v>27</v>
      </c>
      <c r="F534" s="33">
        <v>10000</v>
      </c>
      <c r="G534" s="56">
        <v>0</v>
      </c>
      <c r="H534" s="30">
        <v>25</v>
      </c>
      <c r="I534" s="30">
        <v>287</v>
      </c>
      <c r="J534" s="30">
        <f t="shared" si="64"/>
        <v>709.99999999999989</v>
      </c>
      <c r="K534" s="29">
        <v>130</v>
      </c>
      <c r="L534" s="31">
        <v>304</v>
      </c>
      <c r="M534" s="30">
        <f t="shared" si="65"/>
        <v>709</v>
      </c>
      <c r="N534" s="30">
        <v>0</v>
      </c>
      <c r="O534" s="30">
        <f t="shared" si="66"/>
        <v>591</v>
      </c>
      <c r="P534" s="30">
        <f t="shared" si="67"/>
        <v>616</v>
      </c>
      <c r="Q534" s="30">
        <f t="shared" si="69"/>
        <v>1549</v>
      </c>
      <c r="R534" s="30">
        <f t="shared" si="68"/>
        <v>9384</v>
      </c>
      <c r="S534" s="28" t="s">
        <v>28</v>
      </c>
      <c r="T534" s="32" t="s">
        <v>29</v>
      </c>
    </row>
    <row r="535" spans="1:20">
      <c r="A535" s="28">
        <v>522</v>
      </c>
      <c r="B535" s="26" t="s">
        <v>684</v>
      </c>
      <c r="C535" s="27" t="s">
        <v>590</v>
      </c>
      <c r="D535" s="26" t="s">
        <v>124</v>
      </c>
      <c r="E535" s="28" t="s">
        <v>27</v>
      </c>
      <c r="F535" s="33">
        <v>20000</v>
      </c>
      <c r="G535" s="56">
        <v>0</v>
      </c>
      <c r="H535" s="30">
        <v>25</v>
      </c>
      <c r="I535" s="30">
        <v>574</v>
      </c>
      <c r="J535" s="30">
        <f t="shared" si="64"/>
        <v>1419.9999999999998</v>
      </c>
      <c r="K535" s="29">
        <v>260</v>
      </c>
      <c r="L535" s="31">
        <v>608</v>
      </c>
      <c r="M535" s="30">
        <f t="shared" si="65"/>
        <v>1418</v>
      </c>
      <c r="N535" s="30">
        <v>0</v>
      </c>
      <c r="O535" s="30">
        <f t="shared" si="66"/>
        <v>1182</v>
      </c>
      <c r="P535" s="30">
        <f t="shared" si="67"/>
        <v>1207</v>
      </c>
      <c r="Q535" s="30">
        <f t="shared" si="69"/>
        <v>3098</v>
      </c>
      <c r="R535" s="30">
        <f t="shared" si="68"/>
        <v>18793</v>
      </c>
      <c r="S535" s="28" t="s">
        <v>28</v>
      </c>
      <c r="T535" s="32" t="s">
        <v>29</v>
      </c>
    </row>
    <row r="536" spans="1:20">
      <c r="A536" s="28">
        <v>523</v>
      </c>
      <c r="B536" s="26" t="s">
        <v>685</v>
      </c>
      <c r="C536" s="27" t="s">
        <v>590</v>
      </c>
      <c r="D536" s="26" t="s">
        <v>124</v>
      </c>
      <c r="E536" s="28" t="s">
        <v>182</v>
      </c>
      <c r="F536" s="33">
        <v>10000</v>
      </c>
      <c r="G536" s="56">
        <v>0</v>
      </c>
      <c r="H536" s="30">
        <v>25</v>
      </c>
      <c r="I536" s="30">
        <v>287</v>
      </c>
      <c r="J536" s="30">
        <f t="shared" si="64"/>
        <v>709.99999999999989</v>
      </c>
      <c r="K536" s="29">
        <v>130</v>
      </c>
      <c r="L536" s="31">
        <v>304</v>
      </c>
      <c r="M536" s="30">
        <f t="shared" si="65"/>
        <v>709</v>
      </c>
      <c r="N536" s="30">
        <v>0</v>
      </c>
      <c r="O536" s="30">
        <f t="shared" si="66"/>
        <v>591</v>
      </c>
      <c r="P536" s="30">
        <f t="shared" si="67"/>
        <v>616</v>
      </c>
      <c r="Q536" s="30">
        <f t="shared" si="69"/>
        <v>1549</v>
      </c>
      <c r="R536" s="30">
        <f t="shared" si="68"/>
        <v>9384</v>
      </c>
      <c r="S536" s="28" t="s">
        <v>28</v>
      </c>
      <c r="T536" s="32" t="s">
        <v>29</v>
      </c>
    </row>
    <row r="537" spans="1:20">
      <c r="A537" s="28">
        <v>524</v>
      </c>
      <c r="B537" s="26" t="s">
        <v>686</v>
      </c>
      <c r="C537" s="27" t="s">
        <v>590</v>
      </c>
      <c r="D537" s="26" t="s">
        <v>124</v>
      </c>
      <c r="E537" s="28" t="s">
        <v>27</v>
      </c>
      <c r="F537" s="33">
        <v>10000</v>
      </c>
      <c r="G537" s="56">
        <v>0</v>
      </c>
      <c r="H537" s="30">
        <v>25</v>
      </c>
      <c r="I537" s="30">
        <v>287</v>
      </c>
      <c r="J537" s="30">
        <f t="shared" si="64"/>
        <v>709.99999999999989</v>
      </c>
      <c r="K537" s="29">
        <v>130</v>
      </c>
      <c r="L537" s="31">
        <v>304</v>
      </c>
      <c r="M537" s="30">
        <f t="shared" si="65"/>
        <v>709</v>
      </c>
      <c r="N537" s="30">
        <v>0</v>
      </c>
      <c r="O537" s="30">
        <f t="shared" si="66"/>
        <v>591</v>
      </c>
      <c r="P537" s="30">
        <f t="shared" si="67"/>
        <v>616</v>
      </c>
      <c r="Q537" s="30">
        <f t="shared" si="69"/>
        <v>1549</v>
      </c>
      <c r="R537" s="30">
        <f t="shared" si="68"/>
        <v>9384</v>
      </c>
      <c r="S537" s="28" t="s">
        <v>28</v>
      </c>
      <c r="T537" s="32" t="s">
        <v>29</v>
      </c>
    </row>
    <row r="538" spans="1:20">
      <c r="A538" s="28">
        <v>525</v>
      </c>
      <c r="B538" s="26" t="s">
        <v>687</v>
      </c>
      <c r="C538" s="27" t="s">
        <v>590</v>
      </c>
      <c r="D538" s="26" t="s">
        <v>124</v>
      </c>
      <c r="E538" s="28" t="s">
        <v>27</v>
      </c>
      <c r="F538" s="33">
        <v>10000</v>
      </c>
      <c r="G538" s="56">
        <v>0</v>
      </c>
      <c r="H538" s="30">
        <v>25</v>
      </c>
      <c r="I538" s="30">
        <v>287</v>
      </c>
      <c r="J538" s="30">
        <f t="shared" si="64"/>
        <v>709.99999999999989</v>
      </c>
      <c r="K538" s="29">
        <v>130</v>
      </c>
      <c r="L538" s="31">
        <v>304</v>
      </c>
      <c r="M538" s="30">
        <f t="shared" si="65"/>
        <v>709</v>
      </c>
      <c r="N538" s="30">
        <v>0</v>
      </c>
      <c r="O538" s="30">
        <f t="shared" si="66"/>
        <v>591</v>
      </c>
      <c r="P538" s="30">
        <f t="shared" si="67"/>
        <v>616</v>
      </c>
      <c r="Q538" s="30">
        <f t="shared" si="69"/>
        <v>1549</v>
      </c>
      <c r="R538" s="30">
        <f t="shared" si="68"/>
        <v>9384</v>
      </c>
      <c r="S538" s="28" t="s">
        <v>28</v>
      </c>
      <c r="T538" s="32" t="s">
        <v>29</v>
      </c>
    </row>
    <row r="539" spans="1:20">
      <c r="A539" s="28">
        <v>526</v>
      </c>
      <c r="B539" s="26" t="s">
        <v>688</v>
      </c>
      <c r="C539" s="27" t="s">
        <v>590</v>
      </c>
      <c r="D539" s="26" t="s">
        <v>124</v>
      </c>
      <c r="E539" s="28" t="s">
        <v>27</v>
      </c>
      <c r="F539" s="33">
        <v>15000</v>
      </c>
      <c r="G539" s="56">
        <v>0</v>
      </c>
      <c r="H539" s="30">
        <v>25</v>
      </c>
      <c r="I539" s="30">
        <v>430.5</v>
      </c>
      <c r="J539" s="30">
        <f t="shared" si="64"/>
        <v>1065</v>
      </c>
      <c r="K539" s="29">
        <v>195</v>
      </c>
      <c r="L539" s="31">
        <v>456</v>
      </c>
      <c r="M539" s="30">
        <f t="shared" si="65"/>
        <v>1063.5</v>
      </c>
      <c r="N539" s="30">
        <v>0</v>
      </c>
      <c r="O539" s="30">
        <f t="shared" si="66"/>
        <v>886.5</v>
      </c>
      <c r="P539" s="30">
        <f t="shared" si="67"/>
        <v>911.5</v>
      </c>
      <c r="Q539" s="30">
        <f t="shared" si="69"/>
        <v>2323.5</v>
      </c>
      <c r="R539" s="30">
        <f t="shared" si="68"/>
        <v>14088.5</v>
      </c>
      <c r="S539" s="28" t="s">
        <v>28</v>
      </c>
      <c r="T539" s="32" t="s">
        <v>29</v>
      </c>
    </row>
    <row r="540" spans="1:20">
      <c r="A540" s="28">
        <v>527</v>
      </c>
      <c r="B540" s="26" t="s">
        <v>689</v>
      </c>
      <c r="C540" s="27" t="s">
        <v>590</v>
      </c>
      <c r="D540" s="26" t="s">
        <v>37</v>
      </c>
      <c r="E540" s="28" t="s">
        <v>27</v>
      </c>
      <c r="F540" s="33">
        <v>24000</v>
      </c>
      <c r="G540" s="56">
        <v>0</v>
      </c>
      <c r="H540" s="34">
        <v>25</v>
      </c>
      <c r="I540" s="34">
        <v>688.8</v>
      </c>
      <c r="J540" s="34">
        <f t="shared" si="64"/>
        <v>1703.9999999999998</v>
      </c>
      <c r="K540" s="35">
        <v>312</v>
      </c>
      <c r="L540" s="36">
        <v>729.6</v>
      </c>
      <c r="M540" s="34">
        <f t="shared" si="65"/>
        <v>1701.6000000000001</v>
      </c>
      <c r="N540" s="30">
        <v>0</v>
      </c>
      <c r="O540" s="34">
        <f t="shared" si="66"/>
        <v>1418.4</v>
      </c>
      <c r="P540" s="34">
        <f t="shared" si="67"/>
        <v>1443.4</v>
      </c>
      <c r="Q540" s="30">
        <f t="shared" si="69"/>
        <v>3717.6</v>
      </c>
      <c r="R540" s="34">
        <f t="shared" si="68"/>
        <v>22556.6</v>
      </c>
      <c r="S540" s="28" t="s">
        <v>38</v>
      </c>
      <c r="T540" s="32" t="s">
        <v>29</v>
      </c>
    </row>
    <row r="541" spans="1:20">
      <c r="A541" s="28">
        <v>528</v>
      </c>
      <c r="B541" s="26" t="s">
        <v>690</v>
      </c>
      <c r="C541" s="27" t="s">
        <v>590</v>
      </c>
      <c r="D541" s="26" t="s">
        <v>124</v>
      </c>
      <c r="E541" s="28" t="s">
        <v>27</v>
      </c>
      <c r="F541" s="33">
        <v>10000</v>
      </c>
      <c r="G541" s="56">
        <v>0</v>
      </c>
      <c r="H541" s="30">
        <v>25</v>
      </c>
      <c r="I541" s="30">
        <v>287</v>
      </c>
      <c r="J541" s="30">
        <f t="shared" si="64"/>
        <v>709.99999999999989</v>
      </c>
      <c r="K541" s="29">
        <v>130</v>
      </c>
      <c r="L541" s="31">
        <v>304</v>
      </c>
      <c r="M541" s="30">
        <f t="shared" si="65"/>
        <v>709</v>
      </c>
      <c r="N541" s="30">
        <v>0</v>
      </c>
      <c r="O541" s="30">
        <f t="shared" si="66"/>
        <v>591</v>
      </c>
      <c r="P541" s="30">
        <f t="shared" si="67"/>
        <v>616</v>
      </c>
      <c r="Q541" s="30">
        <f t="shared" si="69"/>
        <v>1549</v>
      </c>
      <c r="R541" s="30">
        <f t="shared" si="68"/>
        <v>9384</v>
      </c>
      <c r="S541" s="28" t="s">
        <v>28</v>
      </c>
      <c r="T541" s="32" t="s">
        <v>29</v>
      </c>
    </row>
    <row r="542" spans="1:20">
      <c r="A542" s="28">
        <v>529</v>
      </c>
      <c r="B542" s="26" t="s">
        <v>691</v>
      </c>
      <c r="C542" s="27" t="s">
        <v>590</v>
      </c>
      <c r="D542" s="26" t="s">
        <v>124</v>
      </c>
      <c r="E542" s="28" t="s">
        <v>27</v>
      </c>
      <c r="F542" s="33">
        <v>10000</v>
      </c>
      <c r="G542" s="56">
        <v>0</v>
      </c>
      <c r="H542" s="30">
        <v>25</v>
      </c>
      <c r="I542" s="30">
        <v>287</v>
      </c>
      <c r="J542" s="30">
        <f t="shared" si="64"/>
        <v>709.99999999999989</v>
      </c>
      <c r="K542" s="29">
        <v>130</v>
      </c>
      <c r="L542" s="31">
        <v>304</v>
      </c>
      <c r="M542" s="30">
        <f t="shared" si="65"/>
        <v>709</v>
      </c>
      <c r="N542" s="30">
        <v>0</v>
      </c>
      <c r="O542" s="30">
        <f t="shared" si="66"/>
        <v>591</v>
      </c>
      <c r="P542" s="30">
        <f t="shared" si="67"/>
        <v>616</v>
      </c>
      <c r="Q542" s="30">
        <f t="shared" si="69"/>
        <v>1549</v>
      </c>
      <c r="R542" s="30">
        <f t="shared" si="68"/>
        <v>9384</v>
      </c>
      <c r="S542" s="28" t="s">
        <v>28</v>
      </c>
      <c r="T542" s="32" t="s">
        <v>29</v>
      </c>
    </row>
    <row r="543" spans="1:20">
      <c r="A543" s="28">
        <v>530</v>
      </c>
      <c r="B543" s="26" t="s">
        <v>692</v>
      </c>
      <c r="C543" s="27" t="s">
        <v>590</v>
      </c>
      <c r="D543" s="26" t="s">
        <v>124</v>
      </c>
      <c r="E543" s="28" t="s">
        <v>27</v>
      </c>
      <c r="F543" s="33">
        <v>10000</v>
      </c>
      <c r="G543" s="56">
        <v>0</v>
      </c>
      <c r="H543" s="30">
        <v>25</v>
      </c>
      <c r="I543" s="30">
        <v>287</v>
      </c>
      <c r="J543" s="30">
        <f t="shared" si="64"/>
        <v>709.99999999999989</v>
      </c>
      <c r="K543" s="29">
        <v>130</v>
      </c>
      <c r="L543" s="31">
        <v>304</v>
      </c>
      <c r="M543" s="30">
        <f t="shared" si="65"/>
        <v>709</v>
      </c>
      <c r="N543" s="30">
        <v>0</v>
      </c>
      <c r="O543" s="30">
        <f t="shared" si="66"/>
        <v>591</v>
      </c>
      <c r="P543" s="30">
        <f t="shared" si="67"/>
        <v>616</v>
      </c>
      <c r="Q543" s="30">
        <f t="shared" si="69"/>
        <v>1549</v>
      </c>
      <c r="R543" s="30">
        <f t="shared" si="68"/>
        <v>9384</v>
      </c>
      <c r="S543" s="28" t="s">
        <v>28</v>
      </c>
      <c r="T543" s="32" t="s">
        <v>29</v>
      </c>
    </row>
    <row r="544" spans="1:20">
      <c r="A544" s="28">
        <v>531</v>
      </c>
      <c r="B544" s="26" t="s">
        <v>693</v>
      </c>
      <c r="C544" s="27" t="s">
        <v>590</v>
      </c>
      <c r="D544" s="26" t="s">
        <v>124</v>
      </c>
      <c r="E544" s="28" t="s">
        <v>27</v>
      </c>
      <c r="F544" s="33">
        <v>10000</v>
      </c>
      <c r="G544" s="56">
        <v>0</v>
      </c>
      <c r="H544" s="30">
        <v>25</v>
      </c>
      <c r="I544" s="30">
        <v>287</v>
      </c>
      <c r="J544" s="30">
        <f t="shared" si="64"/>
        <v>709.99999999999989</v>
      </c>
      <c r="K544" s="29">
        <v>130</v>
      </c>
      <c r="L544" s="31">
        <v>304</v>
      </c>
      <c r="M544" s="30">
        <f t="shared" si="65"/>
        <v>709</v>
      </c>
      <c r="N544" s="30">
        <v>0</v>
      </c>
      <c r="O544" s="30">
        <f t="shared" si="66"/>
        <v>591</v>
      </c>
      <c r="P544" s="30">
        <f t="shared" si="67"/>
        <v>616</v>
      </c>
      <c r="Q544" s="30">
        <f t="shared" si="69"/>
        <v>1549</v>
      </c>
      <c r="R544" s="30">
        <f t="shared" si="68"/>
        <v>9384</v>
      </c>
      <c r="S544" s="28" t="s">
        <v>28</v>
      </c>
      <c r="T544" s="32" t="s">
        <v>29</v>
      </c>
    </row>
    <row r="545" spans="1:20">
      <c r="A545" s="28">
        <v>532</v>
      </c>
      <c r="B545" s="26" t="s">
        <v>694</v>
      </c>
      <c r="C545" s="27" t="s">
        <v>590</v>
      </c>
      <c r="D545" s="26" t="s">
        <v>124</v>
      </c>
      <c r="E545" s="28" t="s">
        <v>27</v>
      </c>
      <c r="F545" s="33">
        <v>10000</v>
      </c>
      <c r="G545" s="56">
        <v>0</v>
      </c>
      <c r="H545" s="30">
        <v>25</v>
      </c>
      <c r="I545" s="30">
        <v>287</v>
      </c>
      <c r="J545" s="30">
        <f t="shared" si="64"/>
        <v>709.99999999999989</v>
      </c>
      <c r="K545" s="29">
        <v>130</v>
      </c>
      <c r="L545" s="31">
        <v>304</v>
      </c>
      <c r="M545" s="30">
        <f t="shared" si="65"/>
        <v>709</v>
      </c>
      <c r="N545" s="30">
        <v>0</v>
      </c>
      <c r="O545" s="30">
        <f t="shared" si="66"/>
        <v>591</v>
      </c>
      <c r="P545" s="30">
        <f t="shared" si="67"/>
        <v>616</v>
      </c>
      <c r="Q545" s="30">
        <f t="shared" si="69"/>
        <v>1549</v>
      </c>
      <c r="R545" s="30">
        <f t="shared" si="68"/>
        <v>9384</v>
      </c>
      <c r="S545" s="28" t="s">
        <v>28</v>
      </c>
      <c r="T545" s="32" t="s">
        <v>29</v>
      </c>
    </row>
    <row r="546" spans="1:20">
      <c r="A546" s="28">
        <v>533</v>
      </c>
      <c r="B546" s="26" t="s">
        <v>695</v>
      </c>
      <c r="C546" s="27" t="s">
        <v>590</v>
      </c>
      <c r="D546" s="26" t="s">
        <v>124</v>
      </c>
      <c r="E546" s="28" t="s">
        <v>27</v>
      </c>
      <c r="F546" s="33">
        <v>10000</v>
      </c>
      <c r="G546" s="56">
        <v>0</v>
      </c>
      <c r="H546" s="30">
        <v>25</v>
      </c>
      <c r="I546" s="30">
        <v>287</v>
      </c>
      <c r="J546" s="30">
        <f t="shared" si="64"/>
        <v>709.99999999999989</v>
      </c>
      <c r="K546" s="29">
        <v>130</v>
      </c>
      <c r="L546" s="31">
        <v>304</v>
      </c>
      <c r="M546" s="30">
        <f t="shared" si="65"/>
        <v>709</v>
      </c>
      <c r="N546" s="30">
        <v>0</v>
      </c>
      <c r="O546" s="30">
        <f t="shared" si="66"/>
        <v>591</v>
      </c>
      <c r="P546" s="30">
        <f t="shared" si="67"/>
        <v>616</v>
      </c>
      <c r="Q546" s="30">
        <f t="shared" si="69"/>
        <v>1549</v>
      </c>
      <c r="R546" s="30">
        <f t="shared" si="68"/>
        <v>9384</v>
      </c>
      <c r="S546" s="28" t="s">
        <v>28</v>
      </c>
      <c r="T546" s="32" t="s">
        <v>29</v>
      </c>
    </row>
    <row r="547" spans="1:20">
      <c r="A547" s="28">
        <v>534</v>
      </c>
      <c r="B547" s="26" t="s">
        <v>696</v>
      </c>
      <c r="C547" s="27" t="s">
        <v>590</v>
      </c>
      <c r="D547" s="26" t="s">
        <v>124</v>
      </c>
      <c r="E547" s="28" t="s">
        <v>27</v>
      </c>
      <c r="F547" s="33">
        <v>10000</v>
      </c>
      <c r="G547" s="56">
        <v>0</v>
      </c>
      <c r="H547" s="30">
        <v>25</v>
      </c>
      <c r="I547" s="30">
        <v>287</v>
      </c>
      <c r="J547" s="30">
        <f t="shared" si="64"/>
        <v>709.99999999999989</v>
      </c>
      <c r="K547" s="29">
        <v>130</v>
      </c>
      <c r="L547" s="31">
        <v>304</v>
      </c>
      <c r="M547" s="30">
        <f t="shared" si="65"/>
        <v>709</v>
      </c>
      <c r="N547" s="30">
        <v>0</v>
      </c>
      <c r="O547" s="30">
        <f t="shared" si="66"/>
        <v>591</v>
      </c>
      <c r="P547" s="30">
        <f t="shared" si="67"/>
        <v>616</v>
      </c>
      <c r="Q547" s="30">
        <f t="shared" si="69"/>
        <v>1549</v>
      </c>
      <c r="R547" s="30">
        <f t="shared" si="68"/>
        <v>9384</v>
      </c>
      <c r="S547" s="28" t="s">
        <v>28</v>
      </c>
      <c r="T547" s="32" t="s">
        <v>29</v>
      </c>
    </row>
    <row r="548" spans="1:20">
      <c r="A548" s="28">
        <v>535</v>
      </c>
      <c r="B548" s="26" t="s">
        <v>697</v>
      </c>
      <c r="C548" s="27" t="s">
        <v>590</v>
      </c>
      <c r="D548" s="26" t="s">
        <v>124</v>
      </c>
      <c r="E548" s="28" t="s">
        <v>27</v>
      </c>
      <c r="F548" s="33">
        <v>11000</v>
      </c>
      <c r="G548" s="56">
        <v>0</v>
      </c>
      <c r="H548" s="30">
        <v>25</v>
      </c>
      <c r="I548" s="30">
        <v>315.7</v>
      </c>
      <c r="J548" s="30">
        <f t="shared" si="64"/>
        <v>780.99999999999989</v>
      </c>
      <c r="K548" s="29">
        <v>143</v>
      </c>
      <c r="L548" s="31">
        <v>334.4</v>
      </c>
      <c r="M548" s="30">
        <f t="shared" si="65"/>
        <v>779.90000000000009</v>
      </c>
      <c r="N548" s="30">
        <v>0</v>
      </c>
      <c r="O548" s="30">
        <f t="shared" si="66"/>
        <v>650.09999999999991</v>
      </c>
      <c r="P548" s="30">
        <f t="shared" si="67"/>
        <v>675.09999999999991</v>
      </c>
      <c r="Q548" s="30">
        <f t="shared" si="69"/>
        <v>1703.9</v>
      </c>
      <c r="R548" s="30">
        <f t="shared" si="68"/>
        <v>10324.9</v>
      </c>
      <c r="S548" s="28" t="s">
        <v>28</v>
      </c>
      <c r="T548" s="32" t="s">
        <v>29</v>
      </c>
    </row>
    <row r="549" spans="1:20">
      <c r="A549" s="28">
        <v>536</v>
      </c>
      <c r="B549" s="26" t="s">
        <v>698</v>
      </c>
      <c r="C549" s="27" t="s">
        <v>590</v>
      </c>
      <c r="D549" s="26" t="s">
        <v>124</v>
      </c>
      <c r="E549" s="28" t="s">
        <v>27</v>
      </c>
      <c r="F549" s="33">
        <v>10000</v>
      </c>
      <c r="G549" s="56">
        <v>0</v>
      </c>
      <c r="H549" s="30">
        <v>25</v>
      </c>
      <c r="I549" s="30">
        <v>287</v>
      </c>
      <c r="J549" s="30">
        <f t="shared" si="64"/>
        <v>709.99999999999989</v>
      </c>
      <c r="K549" s="29">
        <v>130</v>
      </c>
      <c r="L549" s="31">
        <v>304</v>
      </c>
      <c r="M549" s="30">
        <f t="shared" si="65"/>
        <v>709</v>
      </c>
      <c r="N549" s="30">
        <v>0</v>
      </c>
      <c r="O549" s="30">
        <f t="shared" si="66"/>
        <v>591</v>
      </c>
      <c r="P549" s="30">
        <f t="shared" si="67"/>
        <v>616</v>
      </c>
      <c r="Q549" s="30">
        <f t="shared" si="69"/>
        <v>1549</v>
      </c>
      <c r="R549" s="30">
        <f t="shared" si="68"/>
        <v>9384</v>
      </c>
      <c r="S549" s="28" t="s">
        <v>28</v>
      </c>
      <c r="T549" s="32" t="s">
        <v>29</v>
      </c>
    </row>
    <row r="550" spans="1:20">
      <c r="A550" s="28">
        <v>537</v>
      </c>
      <c r="B550" s="26" t="s">
        <v>699</v>
      </c>
      <c r="C550" s="27" t="s">
        <v>590</v>
      </c>
      <c r="D550" s="26" t="s">
        <v>124</v>
      </c>
      <c r="E550" s="28" t="s">
        <v>27</v>
      </c>
      <c r="F550" s="33">
        <v>10000</v>
      </c>
      <c r="G550" s="56">
        <v>0</v>
      </c>
      <c r="H550" s="30">
        <v>25</v>
      </c>
      <c r="I550" s="30">
        <v>287</v>
      </c>
      <c r="J550" s="30">
        <f t="shared" si="64"/>
        <v>709.99999999999989</v>
      </c>
      <c r="K550" s="29">
        <v>130</v>
      </c>
      <c r="L550" s="31">
        <v>304</v>
      </c>
      <c r="M550" s="30">
        <f t="shared" si="65"/>
        <v>709</v>
      </c>
      <c r="N550" s="30">
        <v>0</v>
      </c>
      <c r="O550" s="30">
        <f t="shared" si="66"/>
        <v>591</v>
      </c>
      <c r="P550" s="30">
        <f t="shared" si="67"/>
        <v>616</v>
      </c>
      <c r="Q550" s="30">
        <f t="shared" si="69"/>
        <v>1549</v>
      </c>
      <c r="R550" s="30">
        <f t="shared" si="68"/>
        <v>9384</v>
      </c>
      <c r="S550" s="28" t="s">
        <v>28</v>
      </c>
      <c r="T550" s="32" t="s">
        <v>29</v>
      </c>
    </row>
    <row r="551" spans="1:20">
      <c r="A551" s="28">
        <v>538</v>
      </c>
      <c r="B551" s="26" t="s">
        <v>700</v>
      </c>
      <c r="C551" s="27" t="s">
        <v>590</v>
      </c>
      <c r="D551" s="26" t="s">
        <v>124</v>
      </c>
      <c r="E551" s="28" t="s">
        <v>27</v>
      </c>
      <c r="F551" s="33">
        <v>10000</v>
      </c>
      <c r="G551" s="56">
        <v>0</v>
      </c>
      <c r="H551" s="30">
        <v>25</v>
      </c>
      <c r="I551" s="30">
        <v>287</v>
      </c>
      <c r="J551" s="30">
        <f t="shared" si="64"/>
        <v>709.99999999999989</v>
      </c>
      <c r="K551" s="29">
        <v>130</v>
      </c>
      <c r="L551" s="31">
        <v>304</v>
      </c>
      <c r="M551" s="30">
        <f t="shared" si="65"/>
        <v>709</v>
      </c>
      <c r="N551" s="30">
        <v>0</v>
      </c>
      <c r="O551" s="30">
        <f t="shared" si="66"/>
        <v>591</v>
      </c>
      <c r="P551" s="30">
        <f t="shared" si="67"/>
        <v>616</v>
      </c>
      <c r="Q551" s="30">
        <f t="shared" si="69"/>
        <v>1549</v>
      </c>
      <c r="R551" s="30">
        <f t="shared" si="68"/>
        <v>9384</v>
      </c>
      <c r="S551" s="28" t="s">
        <v>28</v>
      </c>
      <c r="T551" s="32" t="s">
        <v>29</v>
      </c>
    </row>
    <row r="552" spans="1:20">
      <c r="A552" s="28">
        <v>539</v>
      </c>
      <c r="B552" s="26" t="s">
        <v>701</v>
      </c>
      <c r="C552" s="27" t="s">
        <v>590</v>
      </c>
      <c r="D552" s="26" t="s">
        <v>124</v>
      </c>
      <c r="E552" s="28" t="s">
        <v>27</v>
      </c>
      <c r="F552" s="33">
        <v>10000</v>
      </c>
      <c r="G552" s="56">
        <v>0</v>
      </c>
      <c r="H552" s="30">
        <v>25</v>
      </c>
      <c r="I552" s="30">
        <v>287</v>
      </c>
      <c r="J552" s="30">
        <f t="shared" si="64"/>
        <v>709.99999999999989</v>
      </c>
      <c r="K552" s="29">
        <v>130</v>
      </c>
      <c r="L552" s="31">
        <v>304</v>
      </c>
      <c r="M552" s="30">
        <f t="shared" si="65"/>
        <v>709</v>
      </c>
      <c r="N552" s="30">
        <v>0</v>
      </c>
      <c r="O552" s="30">
        <f t="shared" si="66"/>
        <v>591</v>
      </c>
      <c r="P552" s="30">
        <f t="shared" si="67"/>
        <v>616</v>
      </c>
      <c r="Q552" s="30">
        <f t="shared" si="69"/>
        <v>1549</v>
      </c>
      <c r="R552" s="30">
        <f t="shared" si="68"/>
        <v>9384</v>
      </c>
      <c r="S552" s="28" t="s">
        <v>28</v>
      </c>
      <c r="T552" s="32" t="s">
        <v>29</v>
      </c>
    </row>
    <row r="553" spans="1:20">
      <c r="A553" s="28">
        <v>540</v>
      </c>
      <c r="B553" s="26" t="s">
        <v>702</v>
      </c>
      <c r="C553" s="27" t="s">
        <v>590</v>
      </c>
      <c r="D553" s="26" t="s">
        <v>124</v>
      </c>
      <c r="E553" s="28" t="s">
        <v>27</v>
      </c>
      <c r="F553" s="33">
        <v>10000</v>
      </c>
      <c r="G553" s="56">
        <v>0</v>
      </c>
      <c r="H553" s="30">
        <v>25</v>
      </c>
      <c r="I553" s="30">
        <v>287</v>
      </c>
      <c r="J553" s="30">
        <f t="shared" si="64"/>
        <v>709.99999999999989</v>
      </c>
      <c r="K553" s="29">
        <v>130</v>
      </c>
      <c r="L553" s="31">
        <v>304</v>
      </c>
      <c r="M553" s="30">
        <f t="shared" si="65"/>
        <v>709</v>
      </c>
      <c r="N553" s="30">
        <v>0</v>
      </c>
      <c r="O553" s="30">
        <f t="shared" si="66"/>
        <v>591</v>
      </c>
      <c r="P553" s="30">
        <f t="shared" si="67"/>
        <v>616</v>
      </c>
      <c r="Q553" s="30">
        <f t="shared" si="69"/>
        <v>1549</v>
      </c>
      <c r="R553" s="30">
        <f t="shared" si="68"/>
        <v>9384</v>
      </c>
      <c r="S553" s="28" t="s">
        <v>28</v>
      </c>
      <c r="T553" s="32" t="s">
        <v>29</v>
      </c>
    </row>
    <row r="554" spans="1:20">
      <c r="A554" s="28">
        <v>541</v>
      </c>
      <c r="B554" s="26" t="s">
        <v>703</v>
      </c>
      <c r="C554" s="27" t="s">
        <v>590</v>
      </c>
      <c r="D554" s="26" t="s">
        <v>124</v>
      </c>
      <c r="E554" s="28" t="s">
        <v>27</v>
      </c>
      <c r="F554" s="33">
        <v>10000</v>
      </c>
      <c r="G554" s="56">
        <v>0</v>
      </c>
      <c r="H554" s="30">
        <v>25</v>
      </c>
      <c r="I554" s="30">
        <v>287</v>
      </c>
      <c r="J554" s="30">
        <f t="shared" si="64"/>
        <v>709.99999999999989</v>
      </c>
      <c r="K554" s="29">
        <v>130</v>
      </c>
      <c r="L554" s="31">
        <v>304</v>
      </c>
      <c r="M554" s="30">
        <f t="shared" si="65"/>
        <v>709</v>
      </c>
      <c r="N554" s="30">
        <v>0</v>
      </c>
      <c r="O554" s="30">
        <f t="shared" si="66"/>
        <v>591</v>
      </c>
      <c r="P554" s="30">
        <f t="shared" si="67"/>
        <v>616</v>
      </c>
      <c r="Q554" s="30">
        <f t="shared" si="69"/>
        <v>1549</v>
      </c>
      <c r="R554" s="30">
        <f t="shared" si="68"/>
        <v>9384</v>
      </c>
      <c r="S554" s="28" t="s">
        <v>28</v>
      </c>
      <c r="T554" s="32" t="s">
        <v>29</v>
      </c>
    </row>
    <row r="555" spans="1:20">
      <c r="A555" s="28">
        <v>542</v>
      </c>
      <c r="B555" s="26" t="s">
        <v>704</v>
      </c>
      <c r="C555" s="27" t="s">
        <v>590</v>
      </c>
      <c r="D555" s="26" t="s">
        <v>124</v>
      </c>
      <c r="E555" s="28" t="s">
        <v>27</v>
      </c>
      <c r="F555" s="33">
        <v>10000</v>
      </c>
      <c r="G555" s="56">
        <v>0</v>
      </c>
      <c r="H555" s="30">
        <v>25</v>
      </c>
      <c r="I555" s="30">
        <v>287</v>
      </c>
      <c r="J555" s="30">
        <f t="shared" si="64"/>
        <v>709.99999999999989</v>
      </c>
      <c r="K555" s="29">
        <v>130</v>
      </c>
      <c r="L555" s="31">
        <v>304</v>
      </c>
      <c r="M555" s="30">
        <f t="shared" si="65"/>
        <v>709</v>
      </c>
      <c r="N555" s="30">
        <v>0</v>
      </c>
      <c r="O555" s="30">
        <f t="shared" si="66"/>
        <v>591</v>
      </c>
      <c r="P555" s="30">
        <f t="shared" si="67"/>
        <v>616</v>
      </c>
      <c r="Q555" s="30">
        <f t="shared" si="69"/>
        <v>1549</v>
      </c>
      <c r="R555" s="30">
        <f t="shared" si="68"/>
        <v>9384</v>
      </c>
      <c r="S555" s="28" t="s">
        <v>28</v>
      </c>
      <c r="T555" s="32" t="s">
        <v>29</v>
      </c>
    </row>
    <row r="556" spans="1:20">
      <c r="A556" s="28">
        <v>543</v>
      </c>
      <c r="B556" s="26" t="s">
        <v>705</v>
      </c>
      <c r="C556" s="27" t="s">
        <v>590</v>
      </c>
      <c r="D556" s="26" t="s">
        <v>124</v>
      </c>
      <c r="E556" s="28" t="s">
        <v>27</v>
      </c>
      <c r="F556" s="33">
        <v>10000</v>
      </c>
      <c r="G556" s="56">
        <v>0</v>
      </c>
      <c r="H556" s="30">
        <v>25</v>
      </c>
      <c r="I556" s="30">
        <v>287</v>
      </c>
      <c r="J556" s="30">
        <f t="shared" si="64"/>
        <v>709.99999999999989</v>
      </c>
      <c r="K556" s="29">
        <v>130</v>
      </c>
      <c r="L556" s="31">
        <v>304</v>
      </c>
      <c r="M556" s="30">
        <f t="shared" si="65"/>
        <v>709</v>
      </c>
      <c r="N556" s="30">
        <v>0</v>
      </c>
      <c r="O556" s="30">
        <f t="shared" si="66"/>
        <v>591</v>
      </c>
      <c r="P556" s="30">
        <f t="shared" si="67"/>
        <v>616</v>
      </c>
      <c r="Q556" s="30">
        <f t="shared" si="69"/>
        <v>1549</v>
      </c>
      <c r="R556" s="30">
        <f t="shared" si="68"/>
        <v>9384</v>
      </c>
      <c r="S556" s="28" t="s">
        <v>28</v>
      </c>
      <c r="T556" s="32" t="s">
        <v>29</v>
      </c>
    </row>
    <row r="557" spans="1:20">
      <c r="A557" s="28">
        <v>544</v>
      </c>
      <c r="B557" s="26" t="s">
        <v>706</v>
      </c>
      <c r="C557" s="27" t="s">
        <v>590</v>
      </c>
      <c r="D557" s="26" t="s">
        <v>124</v>
      </c>
      <c r="E557" s="28" t="s">
        <v>27</v>
      </c>
      <c r="F557" s="33">
        <v>10000</v>
      </c>
      <c r="G557" s="56">
        <v>0</v>
      </c>
      <c r="H557" s="30">
        <v>25</v>
      </c>
      <c r="I557" s="30">
        <v>287</v>
      </c>
      <c r="J557" s="30">
        <f t="shared" si="64"/>
        <v>709.99999999999989</v>
      </c>
      <c r="K557" s="29">
        <v>130</v>
      </c>
      <c r="L557" s="31">
        <v>304</v>
      </c>
      <c r="M557" s="30">
        <f t="shared" si="65"/>
        <v>709</v>
      </c>
      <c r="N557" s="30">
        <v>0</v>
      </c>
      <c r="O557" s="30">
        <f t="shared" si="66"/>
        <v>591</v>
      </c>
      <c r="P557" s="30">
        <f t="shared" si="67"/>
        <v>616</v>
      </c>
      <c r="Q557" s="30">
        <f t="shared" si="69"/>
        <v>1549</v>
      </c>
      <c r="R557" s="30">
        <f t="shared" si="68"/>
        <v>9384</v>
      </c>
      <c r="S557" s="28" t="s">
        <v>28</v>
      </c>
      <c r="T557" s="32" t="s">
        <v>29</v>
      </c>
    </row>
    <row r="558" spans="1:20">
      <c r="A558" s="28">
        <v>545</v>
      </c>
      <c r="B558" s="26" t="s">
        <v>707</v>
      </c>
      <c r="C558" s="27" t="s">
        <v>590</v>
      </c>
      <c r="D558" s="26" t="s">
        <v>124</v>
      </c>
      <c r="E558" s="28" t="s">
        <v>27</v>
      </c>
      <c r="F558" s="33">
        <v>10000</v>
      </c>
      <c r="G558" s="56">
        <v>0</v>
      </c>
      <c r="H558" s="30">
        <v>25</v>
      </c>
      <c r="I558" s="30">
        <v>287</v>
      </c>
      <c r="J558" s="30">
        <f t="shared" si="64"/>
        <v>709.99999999999989</v>
      </c>
      <c r="K558" s="29">
        <v>130</v>
      </c>
      <c r="L558" s="31">
        <v>304</v>
      </c>
      <c r="M558" s="30">
        <f t="shared" si="65"/>
        <v>709</v>
      </c>
      <c r="N558" s="30">
        <v>0</v>
      </c>
      <c r="O558" s="30">
        <f t="shared" si="66"/>
        <v>591</v>
      </c>
      <c r="P558" s="30">
        <f t="shared" si="67"/>
        <v>616</v>
      </c>
      <c r="Q558" s="30">
        <f t="shared" si="69"/>
        <v>1549</v>
      </c>
      <c r="R558" s="30">
        <f t="shared" si="68"/>
        <v>9384</v>
      </c>
      <c r="S558" s="28" t="s">
        <v>28</v>
      </c>
      <c r="T558" s="32" t="s">
        <v>29</v>
      </c>
    </row>
    <row r="559" spans="1:20">
      <c r="A559" s="28">
        <v>546</v>
      </c>
      <c r="B559" s="26" t="s">
        <v>708</v>
      </c>
      <c r="C559" s="27" t="s">
        <v>590</v>
      </c>
      <c r="D559" s="26" t="s">
        <v>124</v>
      </c>
      <c r="E559" s="28" t="s">
        <v>27</v>
      </c>
      <c r="F559" s="33">
        <v>10000</v>
      </c>
      <c r="G559" s="56">
        <v>0</v>
      </c>
      <c r="H559" s="30">
        <v>25</v>
      </c>
      <c r="I559" s="30">
        <v>287</v>
      </c>
      <c r="J559" s="30">
        <f t="shared" si="64"/>
        <v>709.99999999999989</v>
      </c>
      <c r="K559" s="29">
        <v>130</v>
      </c>
      <c r="L559" s="31">
        <v>304</v>
      </c>
      <c r="M559" s="30">
        <f t="shared" si="65"/>
        <v>709</v>
      </c>
      <c r="N559" s="30">
        <v>0</v>
      </c>
      <c r="O559" s="30">
        <f t="shared" si="66"/>
        <v>591</v>
      </c>
      <c r="P559" s="30">
        <f t="shared" si="67"/>
        <v>616</v>
      </c>
      <c r="Q559" s="30">
        <f t="shared" si="69"/>
        <v>1549</v>
      </c>
      <c r="R559" s="30">
        <f t="shared" si="68"/>
        <v>9384</v>
      </c>
      <c r="S559" s="28" t="s">
        <v>28</v>
      </c>
      <c r="T559" s="32" t="s">
        <v>29</v>
      </c>
    </row>
    <row r="560" spans="1:20">
      <c r="A560" s="28">
        <v>547</v>
      </c>
      <c r="B560" s="26" t="s">
        <v>709</v>
      </c>
      <c r="C560" s="27" t="s">
        <v>590</v>
      </c>
      <c r="D560" s="26" t="s">
        <v>539</v>
      </c>
      <c r="E560" s="28" t="s">
        <v>27</v>
      </c>
      <c r="F560" s="33">
        <v>12000</v>
      </c>
      <c r="G560" s="56">
        <v>0</v>
      </c>
      <c r="H560" s="30">
        <v>25</v>
      </c>
      <c r="I560" s="30">
        <v>344.4</v>
      </c>
      <c r="J560" s="30">
        <f t="shared" si="64"/>
        <v>851.99999999999989</v>
      </c>
      <c r="K560" s="29">
        <v>156</v>
      </c>
      <c r="L560" s="31">
        <v>364.8</v>
      </c>
      <c r="M560" s="30">
        <f t="shared" si="65"/>
        <v>850.80000000000007</v>
      </c>
      <c r="N560" s="30">
        <v>0</v>
      </c>
      <c r="O560" s="30">
        <f t="shared" si="66"/>
        <v>709.2</v>
      </c>
      <c r="P560" s="30">
        <f t="shared" si="67"/>
        <v>734.2</v>
      </c>
      <c r="Q560" s="30">
        <f t="shared" si="69"/>
        <v>1858.8</v>
      </c>
      <c r="R560" s="30">
        <f t="shared" si="68"/>
        <v>11265.8</v>
      </c>
      <c r="S560" s="28" t="s">
        <v>28</v>
      </c>
      <c r="T560" s="32" t="s">
        <v>29</v>
      </c>
    </row>
    <row r="561" spans="1:20">
      <c r="A561" s="28">
        <v>548</v>
      </c>
      <c r="B561" s="26" t="s">
        <v>710</v>
      </c>
      <c r="C561" s="27" t="s">
        <v>590</v>
      </c>
      <c r="D561" s="26" t="s">
        <v>124</v>
      </c>
      <c r="E561" s="28" t="s">
        <v>27</v>
      </c>
      <c r="F561" s="33">
        <v>10000</v>
      </c>
      <c r="G561" s="56">
        <v>0</v>
      </c>
      <c r="H561" s="30">
        <v>25</v>
      </c>
      <c r="I561" s="30">
        <v>287</v>
      </c>
      <c r="J561" s="30">
        <f t="shared" si="64"/>
        <v>709.99999999999989</v>
      </c>
      <c r="K561" s="29">
        <v>130</v>
      </c>
      <c r="L561" s="31">
        <v>304</v>
      </c>
      <c r="M561" s="30">
        <f t="shared" si="65"/>
        <v>709</v>
      </c>
      <c r="N561" s="30">
        <v>0</v>
      </c>
      <c r="O561" s="30">
        <f t="shared" si="66"/>
        <v>591</v>
      </c>
      <c r="P561" s="30">
        <f t="shared" si="67"/>
        <v>616</v>
      </c>
      <c r="Q561" s="30">
        <f t="shared" si="69"/>
        <v>1549</v>
      </c>
      <c r="R561" s="30">
        <f t="shared" si="68"/>
        <v>9384</v>
      </c>
      <c r="S561" s="28" t="s">
        <v>28</v>
      </c>
      <c r="T561" s="32" t="s">
        <v>29</v>
      </c>
    </row>
    <row r="562" spans="1:20">
      <c r="A562" s="28">
        <v>549</v>
      </c>
      <c r="B562" s="26" t="s">
        <v>711</v>
      </c>
      <c r="C562" s="27" t="s">
        <v>590</v>
      </c>
      <c r="D562" s="26" t="s">
        <v>124</v>
      </c>
      <c r="E562" s="28" t="s">
        <v>27</v>
      </c>
      <c r="F562" s="33">
        <v>10000</v>
      </c>
      <c r="G562" s="56">
        <v>0</v>
      </c>
      <c r="H562" s="30">
        <v>25</v>
      </c>
      <c r="I562" s="30">
        <v>287</v>
      </c>
      <c r="J562" s="30">
        <f t="shared" si="64"/>
        <v>709.99999999999989</v>
      </c>
      <c r="K562" s="29">
        <v>130</v>
      </c>
      <c r="L562" s="31">
        <v>304</v>
      </c>
      <c r="M562" s="30">
        <f t="shared" si="65"/>
        <v>709</v>
      </c>
      <c r="N562" s="30">
        <v>0</v>
      </c>
      <c r="O562" s="30">
        <f t="shared" si="66"/>
        <v>591</v>
      </c>
      <c r="P562" s="30">
        <f t="shared" si="67"/>
        <v>616</v>
      </c>
      <c r="Q562" s="30">
        <f t="shared" si="69"/>
        <v>1549</v>
      </c>
      <c r="R562" s="30">
        <f t="shared" si="68"/>
        <v>9384</v>
      </c>
      <c r="S562" s="28" t="s">
        <v>28</v>
      </c>
      <c r="T562" s="32" t="s">
        <v>29</v>
      </c>
    </row>
    <row r="563" spans="1:20">
      <c r="A563" s="28">
        <v>550</v>
      </c>
      <c r="B563" s="26" t="s">
        <v>712</v>
      </c>
      <c r="C563" s="27" t="s">
        <v>590</v>
      </c>
      <c r="D563" s="26" t="s">
        <v>124</v>
      </c>
      <c r="E563" s="28" t="s">
        <v>27</v>
      </c>
      <c r="F563" s="33">
        <v>10000</v>
      </c>
      <c r="G563" s="56">
        <v>0</v>
      </c>
      <c r="H563" s="30">
        <v>25</v>
      </c>
      <c r="I563" s="30">
        <v>287</v>
      </c>
      <c r="J563" s="30">
        <f t="shared" si="64"/>
        <v>709.99999999999989</v>
      </c>
      <c r="K563" s="29">
        <v>130</v>
      </c>
      <c r="L563" s="31">
        <v>304</v>
      </c>
      <c r="M563" s="30">
        <f t="shared" si="65"/>
        <v>709</v>
      </c>
      <c r="N563" s="30">
        <v>0</v>
      </c>
      <c r="O563" s="30">
        <f t="shared" si="66"/>
        <v>591</v>
      </c>
      <c r="P563" s="30">
        <f t="shared" si="67"/>
        <v>616</v>
      </c>
      <c r="Q563" s="30">
        <f t="shared" si="69"/>
        <v>1549</v>
      </c>
      <c r="R563" s="30">
        <f t="shared" si="68"/>
        <v>9384</v>
      </c>
      <c r="S563" s="28" t="s">
        <v>28</v>
      </c>
      <c r="T563" s="32" t="s">
        <v>29</v>
      </c>
    </row>
    <row r="564" spans="1:20">
      <c r="A564" s="28">
        <v>551</v>
      </c>
      <c r="B564" s="26" t="s">
        <v>713</v>
      </c>
      <c r="C564" s="27" t="s">
        <v>590</v>
      </c>
      <c r="D564" s="26" t="s">
        <v>124</v>
      </c>
      <c r="E564" s="28" t="s">
        <v>27</v>
      </c>
      <c r="F564" s="33">
        <v>10000</v>
      </c>
      <c r="G564" s="56">
        <v>0</v>
      </c>
      <c r="H564" s="30">
        <v>25</v>
      </c>
      <c r="I564" s="30">
        <v>287</v>
      </c>
      <c r="J564" s="30">
        <f t="shared" si="64"/>
        <v>709.99999999999989</v>
      </c>
      <c r="K564" s="29">
        <v>130</v>
      </c>
      <c r="L564" s="31">
        <v>304</v>
      </c>
      <c r="M564" s="30">
        <f t="shared" si="65"/>
        <v>709</v>
      </c>
      <c r="N564" s="30">
        <v>0</v>
      </c>
      <c r="O564" s="30">
        <f t="shared" si="66"/>
        <v>591</v>
      </c>
      <c r="P564" s="30">
        <f t="shared" si="67"/>
        <v>616</v>
      </c>
      <c r="Q564" s="30">
        <f t="shared" si="69"/>
        <v>1549</v>
      </c>
      <c r="R564" s="30">
        <f t="shared" si="68"/>
        <v>9384</v>
      </c>
      <c r="S564" s="28" t="s">
        <v>28</v>
      </c>
      <c r="T564" s="32" t="s">
        <v>29</v>
      </c>
    </row>
    <row r="565" spans="1:20">
      <c r="A565" s="28">
        <v>552</v>
      </c>
      <c r="B565" s="26" t="s">
        <v>714</v>
      </c>
      <c r="C565" s="27" t="s">
        <v>590</v>
      </c>
      <c r="D565" s="26" t="s">
        <v>53</v>
      </c>
      <c r="E565" s="28" t="s">
        <v>27</v>
      </c>
      <c r="F565" s="33">
        <v>10000</v>
      </c>
      <c r="G565" s="56">
        <v>0</v>
      </c>
      <c r="H565" s="30">
        <v>25</v>
      </c>
      <c r="I565" s="30">
        <v>287</v>
      </c>
      <c r="J565" s="30">
        <f t="shared" si="64"/>
        <v>709.99999999999989</v>
      </c>
      <c r="K565" s="29">
        <v>130</v>
      </c>
      <c r="L565" s="31">
        <v>304</v>
      </c>
      <c r="M565" s="30">
        <f t="shared" si="65"/>
        <v>709</v>
      </c>
      <c r="N565" s="30">
        <v>0</v>
      </c>
      <c r="O565" s="30">
        <f t="shared" si="66"/>
        <v>591</v>
      </c>
      <c r="P565" s="30">
        <f t="shared" si="67"/>
        <v>616</v>
      </c>
      <c r="Q565" s="30">
        <f t="shared" si="69"/>
        <v>1549</v>
      </c>
      <c r="R565" s="30">
        <f t="shared" si="68"/>
        <v>9384</v>
      </c>
      <c r="S565" s="28" t="s">
        <v>38</v>
      </c>
      <c r="T565" s="32" t="s">
        <v>29</v>
      </c>
    </row>
    <row r="566" spans="1:20">
      <c r="A566" s="28">
        <v>553</v>
      </c>
      <c r="B566" s="26" t="s">
        <v>715</v>
      </c>
      <c r="C566" s="27" t="s">
        <v>590</v>
      </c>
      <c r="D566" s="26" t="s">
        <v>124</v>
      </c>
      <c r="E566" s="28" t="s">
        <v>27</v>
      </c>
      <c r="F566" s="33">
        <v>10000</v>
      </c>
      <c r="G566" s="56">
        <v>0</v>
      </c>
      <c r="H566" s="30">
        <v>25</v>
      </c>
      <c r="I566" s="30">
        <v>287</v>
      </c>
      <c r="J566" s="30">
        <f t="shared" si="64"/>
        <v>709.99999999999989</v>
      </c>
      <c r="K566" s="29">
        <v>130</v>
      </c>
      <c r="L566" s="31">
        <v>304</v>
      </c>
      <c r="M566" s="30">
        <f t="shared" si="65"/>
        <v>709</v>
      </c>
      <c r="N566" s="30">
        <v>0</v>
      </c>
      <c r="O566" s="30">
        <f t="shared" si="66"/>
        <v>591</v>
      </c>
      <c r="P566" s="30">
        <f t="shared" si="67"/>
        <v>616</v>
      </c>
      <c r="Q566" s="30">
        <f t="shared" si="69"/>
        <v>1549</v>
      </c>
      <c r="R566" s="30">
        <f t="shared" si="68"/>
        <v>9384</v>
      </c>
      <c r="S566" s="28" t="s">
        <v>28</v>
      </c>
      <c r="T566" s="32" t="s">
        <v>29</v>
      </c>
    </row>
    <row r="567" spans="1:20">
      <c r="A567" s="28">
        <v>554</v>
      </c>
      <c r="B567" s="26" t="s">
        <v>716</v>
      </c>
      <c r="C567" s="27" t="s">
        <v>590</v>
      </c>
      <c r="D567" s="26" t="s">
        <v>53</v>
      </c>
      <c r="E567" s="28" t="s">
        <v>27</v>
      </c>
      <c r="F567" s="33">
        <v>20000</v>
      </c>
      <c r="G567" s="56">
        <v>0</v>
      </c>
      <c r="H567" s="30">
        <v>25</v>
      </c>
      <c r="I567" s="30">
        <v>574</v>
      </c>
      <c r="J567" s="30">
        <f t="shared" si="64"/>
        <v>1419.9999999999998</v>
      </c>
      <c r="K567" s="29">
        <v>260</v>
      </c>
      <c r="L567" s="31">
        <v>608</v>
      </c>
      <c r="M567" s="30">
        <f t="shared" si="65"/>
        <v>1418</v>
      </c>
      <c r="N567" s="30">
        <v>0</v>
      </c>
      <c r="O567" s="30">
        <f t="shared" si="66"/>
        <v>1182</v>
      </c>
      <c r="P567" s="30">
        <f t="shared" si="67"/>
        <v>1207</v>
      </c>
      <c r="Q567" s="30">
        <f t="shared" si="69"/>
        <v>3098</v>
      </c>
      <c r="R567" s="30">
        <f t="shared" si="68"/>
        <v>18793</v>
      </c>
      <c r="S567" s="28" t="s">
        <v>38</v>
      </c>
      <c r="T567" s="32" t="s">
        <v>29</v>
      </c>
    </row>
    <row r="568" spans="1:20" s="40" customFormat="1" ht="15.75">
      <c r="A568" s="28">
        <v>555</v>
      </c>
      <c r="B568" s="38" t="s">
        <v>717</v>
      </c>
      <c r="C568" s="27" t="s">
        <v>718</v>
      </c>
      <c r="D568" s="39" t="s">
        <v>124</v>
      </c>
      <c r="E568" s="28" t="s">
        <v>182</v>
      </c>
      <c r="F568" s="64">
        <v>11550</v>
      </c>
      <c r="G568" s="56">
        <v>0</v>
      </c>
      <c r="H568" s="34">
        <v>25</v>
      </c>
      <c r="I568" s="34">
        <v>331.48500000000001</v>
      </c>
      <c r="J568" s="34">
        <f t="shared" si="64"/>
        <v>820.05</v>
      </c>
      <c r="K568" s="35">
        <v>150.15</v>
      </c>
      <c r="L568" s="36">
        <v>351.12</v>
      </c>
      <c r="M568" s="34">
        <f t="shared" si="65"/>
        <v>818.8950000000001</v>
      </c>
      <c r="N568" s="30">
        <v>0</v>
      </c>
      <c r="O568" s="34">
        <f t="shared" si="66"/>
        <v>682.60500000000002</v>
      </c>
      <c r="P568" s="34">
        <f t="shared" si="67"/>
        <v>707.60500000000002</v>
      </c>
      <c r="Q568" s="30">
        <f t="shared" si="69"/>
        <v>1789.095</v>
      </c>
      <c r="R568" s="34">
        <f t="shared" si="68"/>
        <v>10842.395</v>
      </c>
      <c r="S568" s="28" t="s">
        <v>28</v>
      </c>
      <c r="T568" s="32" t="s">
        <v>29</v>
      </c>
    </row>
    <row r="569" spans="1:20" s="40" customFormat="1" ht="15.75">
      <c r="A569" s="28">
        <v>556</v>
      </c>
      <c r="B569" s="38" t="s">
        <v>719</v>
      </c>
      <c r="C569" s="27" t="s">
        <v>718</v>
      </c>
      <c r="D569" s="39" t="s">
        <v>124</v>
      </c>
      <c r="E569" s="28" t="s">
        <v>182</v>
      </c>
      <c r="F569" s="64">
        <v>10000</v>
      </c>
      <c r="G569" s="56">
        <v>0</v>
      </c>
      <c r="H569" s="30">
        <v>25</v>
      </c>
      <c r="I569" s="30">
        <v>287</v>
      </c>
      <c r="J569" s="30">
        <f t="shared" si="64"/>
        <v>709.99999999999989</v>
      </c>
      <c r="K569" s="29">
        <v>130</v>
      </c>
      <c r="L569" s="31">
        <v>304</v>
      </c>
      <c r="M569" s="30">
        <f t="shared" si="65"/>
        <v>709</v>
      </c>
      <c r="N569" s="30">
        <v>0</v>
      </c>
      <c r="O569" s="30">
        <f t="shared" si="66"/>
        <v>591</v>
      </c>
      <c r="P569" s="30">
        <f t="shared" si="67"/>
        <v>616</v>
      </c>
      <c r="Q569" s="30">
        <f t="shared" si="69"/>
        <v>1549</v>
      </c>
      <c r="R569" s="30">
        <f t="shared" si="68"/>
        <v>9384</v>
      </c>
      <c r="S569" s="28" t="s">
        <v>28</v>
      </c>
      <c r="T569" s="32" t="s">
        <v>29</v>
      </c>
    </row>
    <row r="570" spans="1:20" s="40" customFormat="1" ht="15.75">
      <c r="A570" s="28">
        <v>557</v>
      </c>
      <c r="B570" s="38" t="s">
        <v>720</v>
      </c>
      <c r="C570" s="27" t="s">
        <v>718</v>
      </c>
      <c r="D570" s="39" t="s">
        <v>124</v>
      </c>
      <c r="E570" s="28" t="s">
        <v>182</v>
      </c>
      <c r="F570" s="64">
        <v>10000</v>
      </c>
      <c r="G570" s="56">
        <v>0</v>
      </c>
      <c r="H570" s="30">
        <v>25</v>
      </c>
      <c r="I570" s="30">
        <v>287</v>
      </c>
      <c r="J570" s="30">
        <f t="shared" si="64"/>
        <v>709.99999999999989</v>
      </c>
      <c r="K570" s="29">
        <v>130</v>
      </c>
      <c r="L570" s="31">
        <v>304</v>
      </c>
      <c r="M570" s="30">
        <f t="shared" si="65"/>
        <v>709</v>
      </c>
      <c r="N570" s="30">
        <v>0</v>
      </c>
      <c r="O570" s="30">
        <f t="shared" si="66"/>
        <v>591</v>
      </c>
      <c r="P570" s="30">
        <f t="shared" si="67"/>
        <v>616</v>
      </c>
      <c r="Q570" s="30">
        <f t="shared" si="69"/>
        <v>1549</v>
      </c>
      <c r="R570" s="30">
        <f t="shared" si="68"/>
        <v>9384</v>
      </c>
      <c r="S570" s="28" t="s">
        <v>28</v>
      </c>
      <c r="T570" s="32" t="s">
        <v>29</v>
      </c>
    </row>
    <row r="571" spans="1:20" s="40" customFormat="1" ht="15.75">
      <c r="A571" s="28">
        <v>558</v>
      </c>
      <c r="B571" s="38" t="s">
        <v>721</v>
      </c>
      <c r="C571" s="27" t="s">
        <v>718</v>
      </c>
      <c r="D571" s="39" t="s">
        <v>124</v>
      </c>
      <c r="E571" s="28" t="s">
        <v>182</v>
      </c>
      <c r="F571" s="64">
        <v>10000</v>
      </c>
      <c r="G571" s="56">
        <v>0</v>
      </c>
      <c r="H571" s="30">
        <v>25</v>
      </c>
      <c r="I571" s="30">
        <v>287</v>
      </c>
      <c r="J571" s="30">
        <f t="shared" si="64"/>
        <v>709.99999999999989</v>
      </c>
      <c r="K571" s="29">
        <v>130</v>
      </c>
      <c r="L571" s="31">
        <v>304</v>
      </c>
      <c r="M571" s="30">
        <f t="shared" si="65"/>
        <v>709</v>
      </c>
      <c r="N571" s="30">
        <v>0</v>
      </c>
      <c r="O571" s="30">
        <f t="shared" si="66"/>
        <v>591</v>
      </c>
      <c r="P571" s="30">
        <f t="shared" si="67"/>
        <v>616</v>
      </c>
      <c r="Q571" s="30">
        <f t="shared" si="69"/>
        <v>1549</v>
      </c>
      <c r="R571" s="30">
        <f t="shared" si="68"/>
        <v>9384</v>
      </c>
      <c r="S571" s="28" t="s">
        <v>28</v>
      </c>
      <c r="T571" s="32" t="s">
        <v>29</v>
      </c>
    </row>
    <row r="572" spans="1:20" s="40" customFormat="1" ht="15.75">
      <c r="A572" s="28">
        <v>559</v>
      </c>
      <c r="B572" s="38" t="s">
        <v>722</v>
      </c>
      <c r="C572" s="27" t="s">
        <v>718</v>
      </c>
      <c r="D572" s="39" t="s">
        <v>124</v>
      </c>
      <c r="E572" s="28" t="s">
        <v>182</v>
      </c>
      <c r="F572" s="64">
        <v>10000</v>
      </c>
      <c r="G572" s="56">
        <v>0</v>
      </c>
      <c r="H572" s="30">
        <v>25</v>
      </c>
      <c r="I572" s="30">
        <v>287</v>
      </c>
      <c r="J572" s="30">
        <f t="shared" si="64"/>
        <v>709.99999999999989</v>
      </c>
      <c r="K572" s="29">
        <v>130</v>
      </c>
      <c r="L572" s="31">
        <v>304</v>
      </c>
      <c r="M572" s="30">
        <f t="shared" si="65"/>
        <v>709</v>
      </c>
      <c r="N572" s="30">
        <v>0</v>
      </c>
      <c r="O572" s="30">
        <f t="shared" si="66"/>
        <v>591</v>
      </c>
      <c r="P572" s="30">
        <f t="shared" si="67"/>
        <v>616</v>
      </c>
      <c r="Q572" s="30">
        <f t="shared" si="69"/>
        <v>1549</v>
      </c>
      <c r="R572" s="30">
        <f t="shared" si="68"/>
        <v>9384</v>
      </c>
      <c r="S572" s="28" t="s">
        <v>28</v>
      </c>
      <c r="T572" s="32" t="s">
        <v>29</v>
      </c>
    </row>
    <row r="573" spans="1:20" s="40" customFormat="1" ht="15.75">
      <c r="A573" s="28">
        <v>560</v>
      </c>
      <c r="B573" s="38" t="s">
        <v>723</v>
      </c>
      <c r="C573" s="27" t="s">
        <v>718</v>
      </c>
      <c r="D573" s="39" t="s">
        <v>124</v>
      </c>
      <c r="E573" s="28" t="s">
        <v>107</v>
      </c>
      <c r="F573" s="64">
        <v>10000</v>
      </c>
      <c r="G573" s="56">
        <v>0</v>
      </c>
      <c r="H573" s="30">
        <v>25</v>
      </c>
      <c r="I573" s="30">
        <v>287</v>
      </c>
      <c r="J573" s="30">
        <f t="shared" si="64"/>
        <v>709.99999999999989</v>
      </c>
      <c r="K573" s="29">
        <v>130</v>
      </c>
      <c r="L573" s="31">
        <v>304</v>
      </c>
      <c r="M573" s="30">
        <f t="shared" si="65"/>
        <v>709</v>
      </c>
      <c r="N573" s="30">
        <v>0</v>
      </c>
      <c r="O573" s="30">
        <f t="shared" si="66"/>
        <v>591</v>
      </c>
      <c r="P573" s="30">
        <f t="shared" si="67"/>
        <v>616</v>
      </c>
      <c r="Q573" s="30">
        <f t="shared" si="69"/>
        <v>1549</v>
      </c>
      <c r="R573" s="30">
        <f t="shared" si="68"/>
        <v>9384</v>
      </c>
      <c r="S573" s="28" t="s">
        <v>28</v>
      </c>
      <c r="T573" s="32" t="s">
        <v>29</v>
      </c>
    </row>
    <row r="574" spans="1:20" s="40" customFormat="1" ht="15.75">
      <c r="A574" s="28">
        <v>561</v>
      </c>
      <c r="B574" s="38" t="s">
        <v>724</v>
      </c>
      <c r="C574" s="27" t="s">
        <v>718</v>
      </c>
      <c r="D574" s="39" t="s">
        <v>124</v>
      </c>
      <c r="E574" s="28" t="s">
        <v>107</v>
      </c>
      <c r="F574" s="64">
        <v>10000</v>
      </c>
      <c r="G574" s="56">
        <v>0</v>
      </c>
      <c r="H574" s="30">
        <v>25</v>
      </c>
      <c r="I574" s="30">
        <v>287</v>
      </c>
      <c r="J574" s="30">
        <f t="shared" si="64"/>
        <v>709.99999999999989</v>
      </c>
      <c r="K574" s="29">
        <v>130</v>
      </c>
      <c r="L574" s="31">
        <v>304</v>
      </c>
      <c r="M574" s="30">
        <f t="shared" si="65"/>
        <v>709</v>
      </c>
      <c r="N574" s="30">
        <v>0</v>
      </c>
      <c r="O574" s="30">
        <f t="shared" si="66"/>
        <v>591</v>
      </c>
      <c r="P574" s="30">
        <f t="shared" si="67"/>
        <v>616</v>
      </c>
      <c r="Q574" s="30">
        <f t="shared" si="69"/>
        <v>1549</v>
      </c>
      <c r="R574" s="30">
        <f t="shared" si="68"/>
        <v>9384</v>
      </c>
      <c r="S574" s="28" t="s">
        <v>28</v>
      </c>
      <c r="T574" s="32" t="s">
        <v>29</v>
      </c>
    </row>
    <row r="575" spans="1:20" s="40" customFormat="1" ht="15.75">
      <c r="A575" s="28">
        <v>562</v>
      </c>
      <c r="B575" s="38" t="s">
        <v>725</v>
      </c>
      <c r="C575" s="27" t="s">
        <v>718</v>
      </c>
      <c r="D575" s="39" t="s">
        <v>124</v>
      </c>
      <c r="E575" s="28" t="s">
        <v>107</v>
      </c>
      <c r="F575" s="64">
        <v>10000</v>
      </c>
      <c r="G575" s="56">
        <v>0</v>
      </c>
      <c r="H575" s="30">
        <v>25</v>
      </c>
      <c r="I575" s="30">
        <v>287</v>
      </c>
      <c r="J575" s="30">
        <f t="shared" si="64"/>
        <v>709.99999999999989</v>
      </c>
      <c r="K575" s="29">
        <v>130</v>
      </c>
      <c r="L575" s="31">
        <v>304</v>
      </c>
      <c r="M575" s="30">
        <f t="shared" si="65"/>
        <v>709</v>
      </c>
      <c r="N575" s="30">
        <v>0</v>
      </c>
      <c r="O575" s="30">
        <f t="shared" si="66"/>
        <v>591</v>
      </c>
      <c r="P575" s="30">
        <f t="shared" si="67"/>
        <v>616</v>
      </c>
      <c r="Q575" s="30">
        <f t="shared" si="69"/>
        <v>1549</v>
      </c>
      <c r="R575" s="30">
        <f t="shared" si="68"/>
        <v>9384</v>
      </c>
      <c r="S575" s="28" t="s">
        <v>28</v>
      </c>
      <c r="T575" s="32" t="s">
        <v>29</v>
      </c>
    </row>
    <row r="576" spans="1:20" s="40" customFormat="1" ht="15.75">
      <c r="A576" s="28">
        <v>563</v>
      </c>
      <c r="B576" s="38" t="s">
        <v>726</v>
      </c>
      <c r="C576" s="27" t="s">
        <v>718</v>
      </c>
      <c r="D576" s="39" t="s">
        <v>584</v>
      </c>
      <c r="E576" s="28" t="s">
        <v>107</v>
      </c>
      <c r="F576" s="64">
        <v>10000</v>
      </c>
      <c r="G576" s="56">
        <v>0</v>
      </c>
      <c r="H576" s="30">
        <v>25</v>
      </c>
      <c r="I576" s="30">
        <v>287</v>
      </c>
      <c r="J576" s="30">
        <f t="shared" si="64"/>
        <v>709.99999999999989</v>
      </c>
      <c r="K576" s="29">
        <v>130</v>
      </c>
      <c r="L576" s="31">
        <v>304</v>
      </c>
      <c r="M576" s="30">
        <f t="shared" si="65"/>
        <v>709</v>
      </c>
      <c r="N576" s="32">
        <v>1190.1199999999999</v>
      </c>
      <c r="O576" s="30">
        <f t="shared" si="66"/>
        <v>591</v>
      </c>
      <c r="P576" s="30">
        <f t="shared" si="67"/>
        <v>1806.12</v>
      </c>
      <c r="Q576" s="30">
        <f t="shared" si="69"/>
        <v>1549</v>
      </c>
      <c r="R576" s="30">
        <f t="shared" si="68"/>
        <v>8193.880000000001</v>
      </c>
      <c r="S576" s="28" t="s">
        <v>28</v>
      </c>
      <c r="T576" s="32" t="s">
        <v>29</v>
      </c>
    </row>
    <row r="577" spans="1:20" s="40" customFormat="1" ht="15.75">
      <c r="A577" s="28">
        <v>564</v>
      </c>
      <c r="B577" s="38" t="s">
        <v>727</v>
      </c>
      <c r="C577" s="27" t="s">
        <v>718</v>
      </c>
      <c r="D577" s="39" t="s">
        <v>124</v>
      </c>
      <c r="E577" s="28" t="s">
        <v>107</v>
      </c>
      <c r="F577" s="64">
        <v>10000</v>
      </c>
      <c r="G577" s="56">
        <v>0</v>
      </c>
      <c r="H577" s="30">
        <v>25</v>
      </c>
      <c r="I577" s="30">
        <v>287</v>
      </c>
      <c r="J577" s="30">
        <f t="shared" si="64"/>
        <v>709.99999999999989</v>
      </c>
      <c r="K577" s="29">
        <v>130</v>
      </c>
      <c r="L577" s="31">
        <v>304</v>
      </c>
      <c r="M577" s="30">
        <f t="shared" si="65"/>
        <v>709</v>
      </c>
      <c r="N577" s="30">
        <v>0</v>
      </c>
      <c r="O577" s="30">
        <f t="shared" si="66"/>
        <v>591</v>
      </c>
      <c r="P577" s="30">
        <f t="shared" si="67"/>
        <v>616</v>
      </c>
      <c r="Q577" s="30">
        <f t="shared" si="69"/>
        <v>1549</v>
      </c>
      <c r="R577" s="30">
        <f t="shared" si="68"/>
        <v>9384</v>
      </c>
      <c r="S577" s="28" t="s">
        <v>28</v>
      </c>
      <c r="T577" s="32" t="s">
        <v>29</v>
      </c>
    </row>
    <row r="578" spans="1:20" s="40" customFormat="1" ht="15.75">
      <c r="A578" s="28">
        <v>565</v>
      </c>
      <c r="B578" s="38" t="s">
        <v>728</v>
      </c>
      <c r="C578" s="27" t="s">
        <v>718</v>
      </c>
      <c r="D578" s="39" t="s">
        <v>124</v>
      </c>
      <c r="E578" s="28" t="s">
        <v>107</v>
      </c>
      <c r="F578" s="64">
        <v>10000</v>
      </c>
      <c r="G578" s="56">
        <v>0</v>
      </c>
      <c r="H578" s="30">
        <v>25</v>
      </c>
      <c r="I578" s="30">
        <v>287</v>
      </c>
      <c r="J578" s="30">
        <f t="shared" si="64"/>
        <v>709.99999999999989</v>
      </c>
      <c r="K578" s="29">
        <v>130</v>
      </c>
      <c r="L578" s="31">
        <v>304</v>
      </c>
      <c r="M578" s="30">
        <f t="shared" si="65"/>
        <v>709</v>
      </c>
      <c r="N578" s="30">
        <v>0</v>
      </c>
      <c r="O578" s="30">
        <f t="shared" si="66"/>
        <v>591</v>
      </c>
      <c r="P578" s="30">
        <f t="shared" si="67"/>
        <v>616</v>
      </c>
      <c r="Q578" s="30">
        <f t="shared" si="69"/>
        <v>1549</v>
      </c>
      <c r="R578" s="30">
        <f t="shared" si="68"/>
        <v>9384</v>
      </c>
      <c r="S578" s="28" t="s">
        <v>28</v>
      </c>
      <c r="T578" s="32" t="s">
        <v>29</v>
      </c>
    </row>
    <row r="579" spans="1:20" s="40" customFormat="1" ht="15.75">
      <c r="A579" s="28">
        <v>566</v>
      </c>
      <c r="B579" s="38" t="s">
        <v>729</v>
      </c>
      <c r="C579" s="27" t="s">
        <v>718</v>
      </c>
      <c r="D579" s="39" t="s">
        <v>124</v>
      </c>
      <c r="E579" s="28" t="s">
        <v>107</v>
      </c>
      <c r="F579" s="64">
        <v>10000</v>
      </c>
      <c r="G579" s="56">
        <v>0</v>
      </c>
      <c r="H579" s="30">
        <v>25</v>
      </c>
      <c r="I579" s="30">
        <v>287</v>
      </c>
      <c r="J579" s="30">
        <f t="shared" si="64"/>
        <v>709.99999999999989</v>
      </c>
      <c r="K579" s="29">
        <v>130</v>
      </c>
      <c r="L579" s="31">
        <v>304</v>
      </c>
      <c r="M579" s="30">
        <f t="shared" si="65"/>
        <v>709</v>
      </c>
      <c r="N579" s="30">
        <v>0</v>
      </c>
      <c r="O579" s="30">
        <f t="shared" si="66"/>
        <v>591</v>
      </c>
      <c r="P579" s="30">
        <f t="shared" si="67"/>
        <v>616</v>
      </c>
      <c r="Q579" s="30">
        <f t="shared" si="69"/>
        <v>1549</v>
      </c>
      <c r="R579" s="30">
        <f t="shared" si="68"/>
        <v>9384</v>
      </c>
      <c r="S579" s="28" t="s">
        <v>28</v>
      </c>
      <c r="T579" s="32" t="s">
        <v>29</v>
      </c>
    </row>
    <row r="580" spans="1:20" s="40" customFormat="1" ht="15.75">
      <c r="A580" s="28">
        <v>567</v>
      </c>
      <c r="B580" s="38" t="s">
        <v>730</v>
      </c>
      <c r="C580" s="27" t="s">
        <v>718</v>
      </c>
      <c r="D580" s="39" t="s">
        <v>731</v>
      </c>
      <c r="E580" s="28" t="s">
        <v>107</v>
      </c>
      <c r="F580" s="64">
        <v>10000</v>
      </c>
      <c r="G580" s="56">
        <v>0</v>
      </c>
      <c r="H580" s="30">
        <v>25</v>
      </c>
      <c r="I580" s="30">
        <v>287</v>
      </c>
      <c r="J580" s="30">
        <f t="shared" si="64"/>
        <v>709.99999999999989</v>
      </c>
      <c r="K580" s="29">
        <v>130</v>
      </c>
      <c r="L580" s="31">
        <v>304</v>
      </c>
      <c r="M580" s="30">
        <f t="shared" si="65"/>
        <v>709</v>
      </c>
      <c r="N580" s="30">
        <v>0</v>
      </c>
      <c r="O580" s="30">
        <f t="shared" si="66"/>
        <v>591</v>
      </c>
      <c r="P580" s="30">
        <f t="shared" si="67"/>
        <v>616</v>
      </c>
      <c r="Q580" s="30">
        <f t="shared" si="69"/>
        <v>1549</v>
      </c>
      <c r="R580" s="30">
        <f t="shared" si="68"/>
        <v>9384</v>
      </c>
      <c r="S580" s="28" t="s">
        <v>28</v>
      </c>
      <c r="T580" s="32" t="s">
        <v>29</v>
      </c>
    </row>
    <row r="581" spans="1:20" s="40" customFormat="1" ht="15.75">
      <c r="A581" s="28">
        <v>568</v>
      </c>
      <c r="B581" s="38" t="s">
        <v>732</v>
      </c>
      <c r="C581" s="27" t="s">
        <v>718</v>
      </c>
      <c r="D581" s="39" t="s">
        <v>124</v>
      </c>
      <c r="E581" s="28" t="s">
        <v>107</v>
      </c>
      <c r="F581" s="64">
        <v>10000</v>
      </c>
      <c r="G581" s="56">
        <v>0</v>
      </c>
      <c r="H581" s="30">
        <v>25</v>
      </c>
      <c r="I581" s="30">
        <v>287</v>
      </c>
      <c r="J581" s="30">
        <f t="shared" si="64"/>
        <v>709.99999999999989</v>
      </c>
      <c r="K581" s="29">
        <v>130</v>
      </c>
      <c r="L581" s="31">
        <v>304</v>
      </c>
      <c r="M581" s="30">
        <f t="shared" si="65"/>
        <v>709</v>
      </c>
      <c r="N581" s="30">
        <v>0</v>
      </c>
      <c r="O581" s="30">
        <f t="shared" si="66"/>
        <v>591</v>
      </c>
      <c r="P581" s="30">
        <f t="shared" si="67"/>
        <v>616</v>
      </c>
      <c r="Q581" s="30">
        <f t="shared" si="69"/>
        <v>1549</v>
      </c>
      <c r="R581" s="30">
        <f t="shared" si="68"/>
        <v>9384</v>
      </c>
      <c r="S581" s="28" t="s">
        <v>28</v>
      </c>
      <c r="T581" s="32" t="s">
        <v>29</v>
      </c>
    </row>
    <row r="582" spans="1:20" s="40" customFormat="1" ht="15.75">
      <c r="A582" s="28">
        <v>569</v>
      </c>
      <c r="B582" s="38" t="s">
        <v>733</v>
      </c>
      <c r="C582" s="27" t="s">
        <v>718</v>
      </c>
      <c r="D582" s="39" t="s">
        <v>584</v>
      </c>
      <c r="E582" s="28" t="s">
        <v>177</v>
      </c>
      <c r="F582" s="64">
        <v>10000</v>
      </c>
      <c r="G582" s="56">
        <v>0</v>
      </c>
      <c r="H582" s="30">
        <v>25</v>
      </c>
      <c r="I582" s="30">
        <v>287</v>
      </c>
      <c r="J582" s="30">
        <f t="shared" si="64"/>
        <v>709.99999999999989</v>
      </c>
      <c r="K582" s="29">
        <v>130</v>
      </c>
      <c r="L582" s="31">
        <v>304</v>
      </c>
      <c r="M582" s="30">
        <f t="shared" si="65"/>
        <v>709</v>
      </c>
      <c r="N582" s="30">
        <v>0</v>
      </c>
      <c r="O582" s="30">
        <f t="shared" si="66"/>
        <v>591</v>
      </c>
      <c r="P582" s="30">
        <f t="shared" si="67"/>
        <v>616</v>
      </c>
      <c r="Q582" s="30">
        <f t="shared" si="69"/>
        <v>1549</v>
      </c>
      <c r="R582" s="30">
        <f t="shared" si="68"/>
        <v>9384</v>
      </c>
      <c r="S582" s="28" t="s">
        <v>28</v>
      </c>
      <c r="T582" s="32" t="s">
        <v>29</v>
      </c>
    </row>
    <row r="583" spans="1:20" s="40" customFormat="1" ht="15.75">
      <c r="A583" s="28">
        <v>570</v>
      </c>
      <c r="B583" s="38" t="s">
        <v>734</v>
      </c>
      <c r="C583" s="27" t="s">
        <v>735</v>
      </c>
      <c r="D583" s="39" t="s">
        <v>124</v>
      </c>
      <c r="E583" s="28" t="s">
        <v>107</v>
      </c>
      <c r="F583" s="64">
        <v>10000</v>
      </c>
      <c r="G583" s="56">
        <v>0</v>
      </c>
      <c r="H583" s="30">
        <v>25</v>
      </c>
      <c r="I583" s="30">
        <v>287</v>
      </c>
      <c r="J583" s="30">
        <f t="shared" si="64"/>
        <v>709.99999999999989</v>
      </c>
      <c r="K583" s="29">
        <v>130</v>
      </c>
      <c r="L583" s="31">
        <v>304</v>
      </c>
      <c r="M583" s="30">
        <f t="shared" si="65"/>
        <v>709</v>
      </c>
      <c r="N583" s="30">
        <v>0</v>
      </c>
      <c r="O583" s="30">
        <f t="shared" si="66"/>
        <v>591</v>
      </c>
      <c r="P583" s="30">
        <f t="shared" si="67"/>
        <v>616</v>
      </c>
      <c r="Q583" s="30">
        <f t="shared" si="69"/>
        <v>1549</v>
      </c>
      <c r="R583" s="30">
        <f t="shared" si="68"/>
        <v>9384</v>
      </c>
      <c r="S583" s="28" t="s">
        <v>28</v>
      </c>
      <c r="T583" s="32" t="s">
        <v>29</v>
      </c>
    </row>
    <row r="584" spans="1:20" s="40" customFormat="1" ht="15.75">
      <c r="A584" s="28">
        <v>571</v>
      </c>
      <c r="B584" s="38" t="s">
        <v>736</v>
      </c>
      <c r="C584" s="27" t="s">
        <v>735</v>
      </c>
      <c r="D584" s="39" t="s">
        <v>584</v>
      </c>
      <c r="E584" s="28" t="s">
        <v>107</v>
      </c>
      <c r="F584" s="64">
        <v>10000</v>
      </c>
      <c r="G584" s="56">
        <v>0</v>
      </c>
      <c r="H584" s="30">
        <v>25</v>
      </c>
      <c r="I584" s="30">
        <v>287</v>
      </c>
      <c r="J584" s="30">
        <f t="shared" si="64"/>
        <v>709.99999999999989</v>
      </c>
      <c r="K584" s="29">
        <v>130</v>
      </c>
      <c r="L584" s="31">
        <v>304</v>
      </c>
      <c r="M584" s="30">
        <f t="shared" si="65"/>
        <v>709</v>
      </c>
      <c r="N584" s="30">
        <v>0</v>
      </c>
      <c r="O584" s="30">
        <f t="shared" si="66"/>
        <v>591</v>
      </c>
      <c r="P584" s="30">
        <f t="shared" si="67"/>
        <v>616</v>
      </c>
      <c r="Q584" s="30">
        <f t="shared" si="69"/>
        <v>1549</v>
      </c>
      <c r="R584" s="30">
        <f t="shared" si="68"/>
        <v>9384</v>
      </c>
      <c r="S584" s="28" t="s">
        <v>28</v>
      </c>
      <c r="T584" s="32" t="s">
        <v>29</v>
      </c>
    </row>
    <row r="585" spans="1:20" s="40" customFormat="1" ht="15.75">
      <c r="A585" s="28">
        <v>572</v>
      </c>
      <c r="B585" s="38" t="s">
        <v>737</v>
      </c>
      <c r="C585" s="27" t="s">
        <v>735</v>
      </c>
      <c r="D585" s="39" t="s">
        <v>584</v>
      </c>
      <c r="E585" s="28" t="s">
        <v>107</v>
      </c>
      <c r="F585" s="64">
        <v>10000</v>
      </c>
      <c r="G585" s="56">
        <v>0</v>
      </c>
      <c r="H585" s="30">
        <v>25</v>
      </c>
      <c r="I585" s="30">
        <v>287</v>
      </c>
      <c r="J585" s="30">
        <f t="shared" ref="J585:J648" si="70">F585*7.1%</f>
        <v>709.99999999999989</v>
      </c>
      <c r="K585" s="29">
        <v>130</v>
      </c>
      <c r="L585" s="31">
        <v>304</v>
      </c>
      <c r="M585" s="30">
        <f t="shared" ref="M585:M648" si="71">F585*7.09%</f>
        <v>709</v>
      </c>
      <c r="N585" s="30">
        <v>0</v>
      </c>
      <c r="O585" s="30">
        <f t="shared" ref="O585:O648" si="72">I585+L585</f>
        <v>591</v>
      </c>
      <c r="P585" s="30">
        <f t="shared" ref="P585:P648" si="73">G585+H585+I585+L585+N585</f>
        <v>616</v>
      </c>
      <c r="Q585" s="30">
        <f t="shared" si="69"/>
        <v>1549</v>
      </c>
      <c r="R585" s="30">
        <f t="shared" ref="R585:R634" si="74">F585-P585</f>
        <v>9384</v>
      </c>
      <c r="S585" s="28" t="s">
        <v>38</v>
      </c>
      <c r="T585" s="32" t="s">
        <v>29</v>
      </c>
    </row>
    <row r="586" spans="1:20">
      <c r="A586" s="28">
        <v>573</v>
      </c>
      <c r="B586" s="26" t="s">
        <v>738</v>
      </c>
      <c r="C586" s="27" t="s">
        <v>739</v>
      </c>
      <c r="D586" s="26" t="s">
        <v>291</v>
      </c>
      <c r="E586" s="28" t="s">
        <v>27</v>
      </c>
      <c r="F586" s="33">
        <v>15000</v>
      </c>
      <c r="G586" s="56">
        <v>0</v>
      </c>
      <c r="H586" s="30">
        <v>25</v>
      </c>
      <c r="I586" s="30">
        <v>430.5</v>
      </c>
      <c r="J586" s="30">
        <f t="shared" si="70"/>
        <v>1065</v>
      </c>
      <c r="K586" s="29">
        <v>195</v>
      </c>
      <c r="L586" s="31">
        <v>456</v>
      </c>
      <c r="M586" s="30">
        <f t="shared" si="71"/>
        <v>1063.5</v>
      </c>
      <c r="N586" s="30">
        <v>0</v>
      </c>
      <c r="O586" s="30">
        <f t="shared" si="72"/>
        <v>886.5</v>
      </c>
      <c r="P586" s="30">
        <f t="shared" si="73"/>
        <v>911.5</v>
      </c>
      <c r="Q586" s="30">
        <f t="shared" si="69"/>
        <v>2323.5</v>
      </c>
      <c r="R586" s="30">
        <f t="shared" si="74"/>
        <v>14088.5</v>
      </c>
      <c r="S586" s="28" t="s">
        <v>28</v>
      </c>
      <c r="T586" s="32" t="s">
        <v>29</v>
      </c>
    </row>
    <row r="587" spans="1:20">
      <c r="A587" s="28">
        <v>574</v>
      </c>
      <c r="B587" s="26" t="s">
        <v>740</v>
      </c>
      <c r="C587" s="27" t="s">
        <v>739</v>
      </c>
      <c r="D587" s="26" t="s">
        <v>291</v>
      </c>
      <c r="E587" s="28" t="s">
        <v>27</v>
      </c>
      <c r="F587" s="33">
        <v>10000</v>
      </c>
      <c r="G587" s="56">
        <v>0</v>
      </c>
      <c r="H587" s="30">
        <v>25</v>
      </c>
      <c r="I587" s="30">
        <v>287</v>
      </c>
      <c r="J587" s="30">
        <f t="shared" si="70"/>
        <v>709.99999999999989</v>
      </c>
      <c r="K587" s="29">
        <v>130</v>
      </c>
      <c r="L587" s="31">
        <v>304</v>
      </c>
      <c r="M587" s="30">
        <f t="shared" si="71"/>
        <v>709</v>
      </c>
      <c r="N587" s="30">
        <v>0</v>
      </c>
      <c r="O587" s="30">
        <f t="shared" si="72"/>
        <v>591</v>
      </c>
      <c r="P587" s="30">
        <f t="shared" si="73"/>
        <v>616</v>
      </c>
      <c r="Q587" s="30">
        <f t="shared" si="69"/>
        <v>1549</v>
      </c>
      <c r="R587" s="30">
        <f t="shared" si="74"/>
        <v>9384</v>
      </c>
      <c r="S587" s="28" t="s">
        <v>28</v>
      </c>
      <c r="T587" s="32" t="s">
        <v>29</v>
      </c>
    </row>
    <row r="588" spans="1:20">
      <c r="A588" s="28">
        <v>575</v>
      </c>
      <c r="B588" s="26" t="s">
        <v>741</v>
      </c>
      <c r="C588" s="27" t="s">
        <v>739</v>
      </c>
      <c r="D588" s="26" t="s">
        <v>291</v>
      </c>
      <c r="E588" s="28" t="s">
        <v>27</v>
      </c>
      <c r="F588" s="33">
        <v>10000</v>
      </c>
      <c r="G588" s="56">
        <v>0</v>
      </c>
      <c r="H588" s="30">
        <v>25</v>
      </c>
      <c r="I588" s="30">
        <v>287</v>
      </c>
      <c r="J588" s="30">
        <f t="shared" si="70"/>
        <v>709.99999999999989</v>
      </c>
      <c r="K588" s="29">
        <v>130</v>
      </c>
      <c r="L588" s="31">
        <v>304</v>
      </c>
      <c r="M588" s="30">
        <f t="shared" si="71"/>
        <v>709</v>
      </c>
      <c r="N588" s="30">
        <v>0</v>
      </c>
      <c r="O588" s="30">
        <f t="shared" si="72"/>
        <v>591</v>
      </c>
      <c r="P588" s="30">
        <f t="shared" si="73"/>
        <v>616</v>
      </c>
      <c r="Q588" s="30">
        <f t="shared" si="69"/>
        <v>1549</v>
      </c>
      <c r="R588" s="30">
        <f t="shared" si="74"/>
        <v>9384</v>
      </c>
      <c r="S588" s="28" t="s">
        <v>28</v>
      </c>
      <c r="T588" s="32" t="s">
        <v>29</v>
      </c>
    </row>
    <row r="589" spans="1:20">
      <c r="A589" s="28">
        <v>576</v>
      </c>
      <c r="B589" s="26" t="s">
        <v>742</v>
      </c>
      <c r="C589" s="27" t="s">
        <v>739</v>
      </c>
      <c r="D589" s="26" t="s">
        <v>291</v>
      </c>
      <c r="E589" s="28" t="s">
        <v>27</v>
      </c>
      <c r="F589" s="33">
        <v>10000</v>
      </c>
      <c r="G589" s="56">
        <v>0</v>
      </c>
      <c r="H589" s="30">
        <v>25</v>
      </c>
      <c r="I589" s="30">
        <v>287</v>
      </c>
      <c r="J589" s="30">
        <f t="shared" si="70"/>
        <v>709.99999999999989</v>
      </c>
      <c r="K589" s="29">
        <v>130</v>
      </c>
      <c r="L589" s="31">
        <v>304</v>
      </c>
      <c r="M589" s="30">
        <f t="shared" si="71"/>
        <v>709</v>
      </c>
      <c r="N589" s="30">
        <v>0</v>
      </c>
      <c r="O589" s="30">
        <f t="shared" si="72"/>
        <v>591</v>
      </c>
      <c r="P589" s="30">
        <f t="shared" si="73"/>
        <v>616</v>
      </c>
      <c r="Q589" s="30">
        <f t="shared" si="69"/>
        <v>1549</v>
      </c>
      <c r="R589" s="30">
        <f t="shared" si="74"/>
        <v>9384</v>
      </c>
      <c r="S589" s="28" t="s">
        <v>28</v>
      </c>
      <c r="T589" s="32" t="s">
        <v>29</v>
      </c>
    </row>
    <row r="590" spans="1:20">
      <c r="A590" s="28">
        <v>577</v>
      </c>
      <c r="B590" s="26" t="s">
        <v>743</v>
      </c>
      <c r="C590" s="27" t="s">
        <v>739</v>
      </c>
      <c r="D590" s="26" t="s">
        <v>291</v>
      </c>
      <c r="E590" s="28" t="s">
        <v>27</v>
      </c>
      <c r="F590" s="33">
        <v>10000</v>
      </c>
      <c r="G590" s="56">
        <v>0</v>
      </c>
      <c r="H590" s="30">
        <v>25</v>
      </c>
      <c r="I590" s="30">
        <v>287</v>
      </c>
      <c r="J590" s="30">
        <f t="shared" si="70"/>
        <v>709.99999999999989</v>
      </c>
      <c r="K590" s="29">
        <v>130</v>
      </c>
      <c r="L590" s="31">
        <v>304</v>
      </c>
      <c r="M590" s="30">
        <f t="shared" si="71"/>
        <v>709</v>
      </c>
      <c r="N590" s="30">
        <v>0</v>
      </c>
      <c r="O590" s="30">
        <f t="shared" si="72"/>
        <v>591</v>
      </c>
      <c r="P590" s="30">
        <f t="shared" si="73"/>
        <v>616</v>
      </c>
      <c r="Q590" s="30">
        <f t="shared" si="69"/>
        <v>1549</v>
      </c>
      <c r="R590" s="30">
        <f t="shared" si="74"/>
        <v>9384</v>
      </c>
      <c r="S590" s="28" t="s">
        <v>28</v>
      </c>
      <c r="T590" s="32" t="s">
        <v>29</v>
      </c>
    </row>
    <row r="591" spans="1:20">
      <c r="A591" s="28">
        <v>578</v>
      </c>
      <c r="B591" s="26" t="s">
        <v>744</v>
      </c>
      <c r="C591" s="27" t="s">
        <v>739</v>
      </c>
      <c r="D591" s="26" t="s">
        <v>291</v>
      </c>
      <c r="E591" s="28" t="s">
        <v>27</v>
      </c>
      <c r="F591" s="33">
        <v>10000</v>
      </c>
      <c r="G591" s="56">
        <v>0</v>
      </c>
      <c r="H591" s="30">
        <v>25</v>
      </c>
      <c r="I591" s="30">
        <v>287</v>
      </c>
      <c r="J591" s="30">
        <f t="shared" si="70"/>
        <v>709.99999999999989</v>
      </c>
      <c r="K591" s="29">
        <v>130</v>
      </c>
      <c r="L591" s="31">
        <v>304</v>
      </c>
      <c r="M591" s="30">
        <f t="shared" si="71"/>
        <v>709</v>
      </c>
      <c r="N591" s="30">
        <v>0</v>
      </c>
      <c r="O591" s="30">
        <f t="shared" si="72"/>
        <v>591</v>
      </c>
      <c r="P591" s="30">
        <f t="shared" si="73"/>
        <v>616</v>
      </c>
      <c r="Q591" s="30">
        <f t="shared" ref="Q591:Q654" si="75">J591+K591+M591</f>
        <v>1549</v>
      </c>
      <c r="R591" s="30">
        <f t="shared" si="74"/>
        <v>9384</v>
      </c>
      <c r="S591" s="28" t="s">
        <v>28</v>
      </c>
      <c r="T591" s="32" t="s">
        <v>29</v>
      </c>
    </row>
    <row r="592" spans="1:20">
      <c r="A592" s="28">
        <v>579</v>
      </c>
      <c r="B592" s="26" t="s">
        <v>745</v>
      </c>
      <c r="C592" s="27" t="s">
        <v>739</v>
      </c>
      <c r="D592" s="26" t="s">
        <v>291</v>
      </c>
      <c r="E592" s="28" t="s">
        <v>27</v>
      </c>
      <c r="F592" s="33">
        <v>10000</v>
      </c>
      <c r="G592" s="56">
        <v>0</v>
      </c>
      <c r="H592" s="30">
        <v>25</v>
      </c>
      <c r="I592" s="30">
        <v>287</v>
      </c>
      <c r="J592" s="30">
        <f t="shared" si="70"/>
        <v>709.99999999999989</v>
      </c>
      <c r="K592" s="29">
        <v>130</v>
      </c>
      <c r="L592" s="31">
        <v>304</v>
      </c>
      <c r="M592" s="30">
        <f t="shared" si="71"/>
        <v>709</v>
      </c>
      <c r="N592" s="30">
        <v>0</v>
      </c>
      <c r="O592" s="30">
        <f t="shared" si="72"/>
        <v>591</v>
      </c>
      <c r="P592" s="30">
        <f t="shared" si="73"/>
        <v>616</v>
      </c>
      <c r="Q592" s="30">
        <f t="shared" si="75"/>
        <v>1549</v>
      </c>
      <c r="R592" s="30">
        <f t="shared" si="74"/>
        <v>9384</v>
      </c>
      <c r="S592" s="28" t="s">
        <v>28</v>
      </c>
      <c r="T592" s="32" t="s">
        <v>29</v>
      </c>
    </row>
    <row r="593" spans="1:20">
      <c r="A593" s="28">
        <v>580</v>
      </c>
      <c r="B593" s="26" t="s">
        <v>746</v>
      </c>
      <c r="C593" s="27" t="s">
        <v>739</v>
      </c>
      <c r="D593" s="26" t="s">
        <v>97</v>
      </c>
      <c r="E593" s="28" t="s">
        <v>27</v>
      </c>
      <c r="F593" s="33">
        <v>15000</v>
      </c>
      <c r="G593" s="56">
        <v>0</v>
      </c>
      <c r="H593" s="30">
        <v>25</v>
      </c>
      <c r="I593" s="30">
        <v>430.5</v>
      </c>
      <c r="J593" s="30">
        <f t="shared" si="70"/>
        <v>1065</v>
      </c>
      <c r="K593" s="29">
        <v>195</v>
      </c>
      <c r="L593" s="31">
        <v>456</v>
      </c>
      <c r="M593" s="30">
        <f t="shared" si="71"/>
        <v>1063.5</v>
      </c>
      <c r="N593" s="30">
        <v>0</v>
      </c>
      <c r="O593" s="30">
        <f t="shared" si="72"/>
        <v>886.5</v>
      </c>
      <c r="P593" s="30">
        <f t="shared" si="73"/>
        <v>911.5</v>
      </c>
      <c r="Q593" s="30">
        <f t="shared" si="75"/>
        <v>2323.5</v>
      </c>
      <c r="R593" s="30">
        <f t="shared" si="74"/>
        <v>14088.5</v>
      </c>
      <c r="S593" s="28" t="s">
        <v>28</v>
      </c>
      <c r="T593" s="32" t="s">
        <v>29</v>
      </c>
    </row>
    <row r="594" spans="1:20">
      <c r="A594" s="28">
        <v>581</v>
      </c>
      <c r="B594" s="26" t="s">
        <v>747</v>
      </c>
      <c r="C594" s="27" t="s">
        <v>748</v>
      </c>
      <c r="D594" s="26" t="s">
        <v>291</v>
      </c>
      <c r="E594" s="28" t="s">
        <v>27</v>
      </c>
      <c r="F594" s="33">
        <v>10000</v>
      </c>
      <c r="G594" s="56">
        <v>0</v>
      </c>
      <c r="H594" s="30">
        <v>25</v>
      </c>
      <c r="I594" s="30">
        <v>287</v>
      </c>
      <c r="J594" s="30">
        <f t="shared" si="70"/>
        <v>709.99999999999989</v>
      </c>
      <c r="K594" s="29">
        <v>130</v>
      </c>
      <c r="L594" s="31">
        <v>304</v>
      </c>
      <c r="M594" s="30">
        <f t="shared" si="71"/>
        <v>709</v>
      </c>
      <c r="N594" s="30">
        <v>0</v>
      </c>
      <c r="O594" s="30">
        <f t="shared" si="72"/>
        <v>591</v>
      </c>
      <c r="P594" s="30">
        <f t="shared" si="73"/>
        <v>616</v>
      </c>
      <c r="Q594" s="30">
        <f t="shared" si="75"/>
        <v>1549</v>
      </c>
      <c r="R594" s="30">
        <f t="shared" si="74"/>
        <v>9384</v>
      </c>
      <c r="S594" s="28" t="s">
        <v>28</v>
      </c>
      <c r="T594" s="32" t="s">
        <v>29</v>
      </c>
    </row>
    <row r="595" spans="1:20">
      <c r="A595" s="28">
        <v>582</v>
      </c>
      <c r="B595" s="26" t="s">
        <v>749</v>
      </c>
      <c r="C595" s="27" t="s">
        <v>748</v>
      </c>
      <c r="D595" s="26" t="s">
        <v>291</v>
      </c>
      <c r="E595" s="28" t="s">
        <v>27</v>
      </c>
      <c r="F595" s="33">
        <v>10000</v>
      </c>
      <c r="G595" s="56">
        <v>0</v>
      </c>
      <c r="H595" s="30">
        <v>25</v>
      </c>
      <c r="I595" s="30">
        <v>287</v>
      </c>
      <c r="J595" s="30">
        <f t="shared" si="70"/>
        <v>709.99999999999989</v>
      </c>
      <c r="K595" s="29">
        <v>130</v>
      </c>
      <c r="L595" s="31">
        <v>304</v>
      </c>
      <c r="M595" s="30">
        <f t="shared" si="71"/>
        <v>709</v>
      </c>
      <c r="N595" s="30">
        <v>0</v>
      </c>
      <c r="O595" s="30">
        <f t="shared" si="72"/>
        <v>591</v>
      </c>
      <c r="P595" s="30">
        <f t="shared" si="73"/>
        <v>616</v>
      </c>
      <c r="Q595" s="30">
        <f t="shared" si="75"/>
        <v>1549</v>
      </c>
      <c r="R595" s="30">
        <f t="shared" si="74"/>
        <v>9384</v>
      </c>
      <c r="S595" s="28" t="s">
        <v>28</v>
      </c>
      <c r="T595" s="32" t="s">
        <v>29</v>
      </c>
    </row>
    <row r="596" spans="1:20">
      <c r="A596" s="28">
        <v>583</v>
      </c>
      <c r="B596" s="26" t="s">
        <v>750</v>
      </c>
      <c r="C596" s="27" t="s">
        <v>748</v>
      </c>
      <c r="D596" s="26" t="s">
        <v>291</v>
      </c>
      <c r="E596" s="28" t="s">
        <v>27</v>
      </c>
      <c r="F596" s="33">
        <v>10000</v>
      </c>
      <c r="G596" s="56">
        <v>0</v>
      </c>
      <c r="H596" s="30">
        <v>25</v>
      </c>
      <c r="I596" s="30">
        <v>287</v>
      </c>
      <c r="J596" s="30">
        <f t="shared" si="70"/>
        <v>709.99999999999989</v>
      </c>
      <c r="K596" s="29">
        <v>130</v>
      </c>
      <c r="L596" s="31">
        <v>304</v>
      </c>
      <c r="M596" s="30">
        <f t="shared" si="71"/>
        <v>709</v>
      </c>
      <c r="N596" s="30">
        <v>0</v>
      </c>
      <c r="O596" s="30">
        <f t="shared" si="72"/>
        <v>591</v>
      </c>
      <c r="P596" s="30">
        <f t="shared" si="73"/>
        <v>616</v>
      </c>
      <c r="Q596" s="30">
        <f t="shared" si="75"/>
        <v>1549</v>
      </c>
      <c r="R596" s="30">
        <f t="shared" si="74"/>
        <v>9384</v>
      </c>
      <c r="S596" s="28" t="s">
        <v>28</v>
      </c>
      <c r="T596" s="32" t="s">
        <v>29</v>
      </c>
    </row>
    <row r="597" spans="1:20">
      <c r="A597" s="28">
        <v>584</v>
      </c>
      <c r="B597" s="26" t="s">
        <v>751</v>
      </c>
      <c r="C597" s="27" t="s">
        <v>748</v>
      </c>
      <c r="D597" s="26" t="s">
        <v>291</v>
      </c>
      <c r="E597" s="28" t="s">
        <v>27</v>
      </c>
      <c r="F597" s="33">
        <v>10000</v>
      </c>
      <c r="G597" s="56">
        <v>0</v>
      </c>
      <c r="H597" s="30">
        <v>25</v>
      </c>
      <c r="I597" s="30">
        <v>287</v>
      </c>
      <c r="J597" s="30">
        <f t="shared" si="70"/>
        <v>709.99999999999989</v>
      </c>
      <c r="K597" s="29">
        <v>130</v>
      </c>
      <c r="L597" s="31">
        <v>304</v>
      </c>
      <c r="M597" s="30">
        <f t="shared" si="71"/>
        <v>709</v>
      </c>
      <c r="N597" s="30">
        <v>0</v>
      </c>
      <c r="O597" s="30">
        <f t="shared" si="72"/>
        <v>591</v>
      </c>
      <c r="P597" s="30">
        <f t="shared" si="73"/>
        <v>616</v>
      </c>
      <c r="Q597" s="30">
        <f t="shared" si="75"/>
        <v>1549</v>
      </c>
      <c r="R597" s="30">
        <f t="shared" si="74"/>
        <v>9384</v>
      </c>
      <c r="S597" s="28" t="s">
        <v>28</v>
      </c>
      <c r="T597" s="32" t="s">
        <v>29</v>
      </c>
    </row>
    <row r="598" spans="1:20">
      <c r="A598" s="28">
        <v>585</v>
      </c>
      <c r="B598" s="26" t="s">
        <v>752</v>
      </c>
      <c r="C598" s="27" t="s">
        <v>748</v>
      </c>
      <c r="D598" s="26" t="s">
        <v>291</v>
      </c>
      <c r="E598" s="28" t="s">
        <v>27</v>
      </c>
      <c r="F598" s="33">
        <v>15000</v>
      </c>
      <c r="G598" s="56">
        <v>0</v>
      </c>
      <c r="H598" s="30">
        <v>25</v>
      </c>
      <c r="I598" s="30">
        <v>430.5</v>
      </c>
      <c r="J598" s="30">
        <f t="shared" si="70"/>
        <v>1065</v>
      </c>
      <c r="K598" s="29">
        <v>195</v>
      </c>
      <c r="L598" s="31">
        <v>456</v>
      </c>
      <c r="M598" s="30">
        <f t="shared" si="71"/>
        <v>1063.5</v>
      </c>
      <c r="N598" s="30">
        <v>0</v>
      </c>
      <c r="O598" s="30">
        <f t="shared" si="72"/>
        <v>886.5</v>
      </c>
      <c r="P598" s="30">
        <f t="shared" si="73"/>
        <v>911.5</v>
      </c>
      <c r="Q598" s="30">
        <f t="shared" si="75"/>
        <v>2323.5</v>
      </c>
      <c r="R598" s="30">
        <f t="shared" si="74"/>
        <v>14088.5</v>
      </c>
      <c r="S598" s="28" t="s">
        <v>28</v>
      </c>
      <c r="T598" s="32" t="s">
        <v>29</v>
      </c>
    </row>
    <row r="599" spans="1:20">
      <c r="A599" s="28">
        <v>586</v>
      </c>
      <c r="B599" s="26" t="s">
        <v>753</v>
      </c>
      <c r="C599" s="27" t="s">
        <v>748</v>
      </c>
      <c r="D599" s="26" t="s">
        <v>291</v>
      </c>
      <c r="E599" s="28" t="s">
        <v>27</v>
      </c>
      <c r="F599" s="33">
        <v>10000</v>
      </c>
      <c r="G599" s="56">
        <v>0</v>
      </c>
      <c r="H599" s="30">
        <v>25</v>
      </c>
      <c r="I599" s="30">
        <v>287</v>
      </c>
      <c r="J599" s="30">
        <f t="shared" si="70"/>
        <v>709.99999999999989</v>
      </c>
      <c r="K599" s="29">
        <v>130</v>
      </c>
      <c r="L599" s="31">
        <v>304</v>
      </c>
      <c r="M599" s="30">
        <f t="shared" si="71"/>
        <v>709</v>
      </c>
      <c r="N599" s="30">
        <v>0</v>
      </c>
      <c r="O599" s="30">
        <f t="shared" si="72"/>
        <v>591</v>
      </c>
      <c r="P599" s="30">
        <f t="shared" si="73"/>
        <v>616</v>
      </c>
      <c r="Q599" s="30">
        <f t="shared" si="75"/>
        <v>1549</v>
      </c>
      <c r="R599" s="30">
        <f t="shared" si="74"/>
        <v>9384</v>
      </c>
      <c r="S599" s="28" t="s">
        <v>28</v>
      </c>
      <c r="T599" s="32" t="s">
        <v>29</v>
      </c>
    </row>
    <row r="600" spans="1:20">
      <c r="A600" s="28">
        <v>587</v>
      </c>
      <c r="B600" s="26" t="s">
        <v>754</v>
      </c>
      <c r="C600" s="27" t="s">
        <v>755</v>
      </c>
      <c r="D600" s="26" t="s">
        <v>124</v>
      </c>
      <c r="E600" s="28" t="s">
        <v>27</v>
      </c>
      <c r="F600" s="33">
        <v>10000</v>
      </c>
      <c r="G600" s="56">
        <v>0</v>
      </c>
      <c r="H600" s="30">
        <v>25</v>
      </c>
      <c r="I600" s="30">
        <v>287</v>
      </c>
      <c r="J600" s="30">
        <f t="shared" si="70"/>
        <v>709.99999999999989</v>
      </c>
      <c r="K600" s="29">
        <v>130</v>
      </c>
      <c r="L600" s="31">
        <v>304</v>
      </c>
      <c r="M600" s="30">
        <f t="shared" si="71"/>
        <v>709</v>
      </c>
      <c r="N600" s="30">
        <v>0</v>
      </c>
      <c r="O600" s="30">
        <f t="shared" si="72"/>
        <v>591</v>
      </c>
      <c r="P600" s="30">
        <f t="shared" si="73"/>
        <v>616</v>
      </c>
      <c r="Q600" s="30">
        <f t="shared" si="75"/>
        <v>1549</v>
      </c>
      <c r="R600" s="30">
        <f t="shared" si="74"/>
        <v>9384</v>
      </c>
      <c r="S600" s="28" t="s">
        <v>28</v>
      </c>
      <c r="T600" s="32" t="s">
        <v>29</v>
      </c>
    </row>
    <row r="601" spans="1:20">
      <c r="A601" s="28">
        <v>588</v>
      </c>
      <c r="B601" s="26" t="s">
        <v>756</v>
      </c>
      <c r="C601" s="27" t="s">
        <v>755</v>
      </c>
      <c r="D601" s="26" t="s">
        <v>124</v>
      </c>
      <c r="E601" s="28" t="s">
        <v>27</v>
      </c>
      <c r="F601" s="33">
        <v>10000</v>
      </c>
      <c r="G601" s="56">
        <v>0</v>
      </c>
      <c r="H601" s="30">
        <v>25</v>
      </c>
      <c r="I601" s="30">
        <v>287</v>
      </c>
      <c r="J601" s="30">
        <f t="shared" si="70"/>
        <v>709.99999999999989</v>
      </c>
      <c r="K601" s="29">
        <v>130</v>
      </c>
      <c r="L601" s="31">
        <v>304</v>
      </c>
      <c r="M601" s="30">
        <f t="shared" si="71"/>
        <v>709</v>
      </c>
      <c r="N601" s="30">
        <v>0</v>
      </c>
      <c r="O601" s="30">
        <f t="shared" si="72"/>
        <v>591</v>
      </c>
      <c r="P601" s="30">
        <f t="shared" si="73"/>
        <v>616</v>
      </c>
      <c r="Q601" s="30">
        <f t="shared" si="75"/>
        <v>1549</v>
      </c>
      <c r="R601" s="30">
        <f t="shared" si="74"/>
        <v>9384</v>
      </c>
      <c r="S601" s="28" t="s">
        <v>28</v>
      </c>
      <c r="T601" s="32" t="s">
        <v>29</v>
      </c>
    </row>
    <row r="602" spans="1:20">
      <c r="A602" s="28">
        <v>589</v>
      </c>
      <c r="B602" s="26" t="s">
        <v>757</v>
      </c>
      <c r="C602" s="27" t="s">
        <v>755</v>
      </c>
      <c r="D602" s="26" t="s">
        <v>97</v>
      </c>
      <c r="E602" s="28" t="s">
        <v>27</v>
      </c>
      <c r="F602" s="33">
        <v>25000</v>
      </c>
      <c r="G602" s="56">
        <v>0</v>
      </c>
      <c r="H602" s="30">
        <v>25</v>
      </c>
      <c r="I602" s="34">
        <v>717.5</v>
      </c>
      <c r="J602" s="34">
        <f t="shared" si="70"/>
        <v>1774.9999999999998</v>
      </c>
      <c r="K602" s="35">
        <v>325</v>
      </c>
      <c r="L602" s="36">
        <v>760</v>
      </c>
      <c r="M602" s="34">
        <f t="shared" si="71"/>
        <v>1772.5000000000002</v>
      </c>
      <c r="N602" s="30">
        <v>0</v>
      </c>
      <c r="O602" s="34">
        <f t="shared" si="72"/>
        <v>1477.5</v>
      </c>
      <c r="P602" s="34">
        <f t="shared" si="73"/>
        <v>1502.5</v>
      </c>
      <c r="Q602" s="30">
        <f t="shared" si="75"/>
        <v>3872.5</v>
      </c>
      <c r="R602" s="34">
        <f t="shared" si="74"/>
        <v>23497.5</v>
      </c>
      <c r="S602" s="28" t="s">
        <v>28</v>
      </c>
      <c r="T602" s="32" t="s">
        <v>29</v>
      </c>
    </row>
    <row r="603" spans="1:20">
      <c r="A603" s="28">
        <v>590</v>
      </c>
      <c r="B603" s="26" t="s">
        <v>758</v>
      </c>
      <c r="C603" s="27" t="s">
        <v>755</v>
      </c>
      <c r="D603" s="26" t="s">
        <v>124</v>
      </c>
      <c r="E603" s="28" t="s">
        <v>27</v>
      </c>
      <c r="F603" s="33">
        <v>10000</v>
      </c>
      <c r="G603" s="56">
        <v>0</v>
      </c>
      <c r="H603" s="30">
        <v>25</v>
      </c>
      <c r="I603" s="30">
        <v>287</v>
      </c>
      <c r="J603" s="30">
        <f t="shared" si="70"/>
        <v>709.99999999999989</v>
      </c>
      <c r="K603" s="29">
        <v>130</v>
      </c>
      <c r="L603" s="31">
        <v>304</v>
      </c>
      <c r="M603" s="30">
        <f t="shared" si="71"/>
        <v>709</v>
      </c>
      <c r="N603" s="30">
        <v>0</v>
      </c>
      <c r="O603" s="30">
        <f t="shared" si="72"/>
        <v>591</v>
      </c>
      <c r="P603" s="30">
        <f t="shared" si="73"/>
        <v>616</v>
      </c>
      <c r="Q603" s="30">
        <f t="shared" si="75"/>
        <v>1549</v>
      </c>
      <c r="R603" s="30">
        <f t="shared" si="74"/>
        <v>9384</v>
      </c>
      <c r="S603" s="28" t="s">
        <v>28</v>
      </c>
      <c r="T603" s="32" t="s">
        <v>29</v>
      </c>
    </row>
    <row r="604" spans="1:20">
      <c r="A604" s="28">
        <v>591</v>
      </c>
      <c r="B604" s="26" t="s">
        <v>759</v>
      </c>
      <c r="C604" s="27" t="s">
        <v>755</v>
      </c>
      <c r="D604" s="26" t="s">
        <v>124</v>
      </c>
      <c r="E604" s="28" t="s">
        <v>27</v>
      </c>
      <c r="F604" s="33">
        <v>10000</v>
      </c>
      <c r="G604" s="56">
        <v>0</v>
      </c>
      <c r="H604" s="30">
        <v>25</v>
      </c>
      <c r="I604" s="30">
        <v>287</v>
      </c>
      <c r="J604" s="30">
        <f t="shared" si="70"/>
        <v>709.99999999999989</v>
      </c>
      <c r="K604" s="29">
        <v>130</v>
      </c>
      <c r="L604" s="31">
        <v>304</v>
      </c>
      <c r="M604" s="30">
        <f t="shared" si="71"/>
        <v>709</v>
      </c>
      <c r="N604" s="30">
        <v>0</v>
      </c>
      <c r="O604" s="30">
        <f t="shared" si="72"/>
        <v>591</v>
      </c>
      <c r="P604" s="30">
        <f t="shared" si="73"/>
        <v>616</v>
      </c>
      <c r="Q604" s="30">
        <f t="shared" si="75"/>
        <v>1549</v>
      </c>
      <c r="R604" s="30">
        <f t="shared" si="74"/>
        <v>9384</v>
      </c>
      <c r="S604" s="28" t="s">
        <v>28</v>
      </c>
      <c r="T604" s="32" t="s">
        <v>29</v>
      </c>
    </row>
    <row r="605" spans="1:20">
      <c r="A605" s="28">
        <v>592</v>
      </c>
      <c r="B605" s="26" t="s">
        <v>760</v>
      </c>
      <c r="C605" s="27" t="s">
        <v>755</v>
      </c>
      <c r="D605" s="26" t="s">
        <v>124</v>
      </c>
      <c r="E605" s="28" t="s">
        <v>27</v>
      </c>
      <c r="F605" s="33">
        <v>10000</v>
      </c>
      <c r="G605" s="56">
        <v>0</v>
      </c>
      <c r="H605" s="30">
        <v>25</v>
      </c>
      <c r="I605" s="30">
        <v>287</v>
      </c>
      <c r="J605" s="30">
        <f t="shared" si="70"/>
        <v>709.99999999999989</v>
      </c>
      <c r="K605" s="29">
        <v>130</v>
      </c>
      <c r="L605" s="31">
        <v>304</v>
      </c>
      <c r="M605" s="30">
        <f t="shared" si="71"/>
        <v>709</v>
      </c>
      <c r="N605" s="30">
        <v>0</v>
      </c>
      <c r="O605" s="30">
        <f t="shared" si="72"/>
        <v>591</v>
      </c>
      <c r="P605" s="30">
        <f t="shared" si="73"/>
        <v>616</v>
      </c>
      <c r="Q605" s="30">
        <f t="shared" si="75"/>
        <v>1549</v>
      </c>
      <c r="R605" s="30">
        <f t="shared" si="74"/>
        <v>9384</v>
      </c>
      <c r="S605" s="28" t="s">
        <v>28</v>
      </c>
      <c r="T605" s="32" t="s">
        <v>29</v>
      </c>
    </row>
    <row r="606" spans="1:20">
      <c r="A606" s="28">
        <v>593</v>
      </c>
      <c r="B606" s="26" t="s">
        <v>761</v>
      </c>
      <c r="C606" s="27" t="s">
        <v>755</v>
      </c>
      <c r="D606" s="26" t="s">
        <v>124</v>
      </c>
      <c r="E606" s="28" t="s">
        <v>27</v>
      </c>
      <c r="F606" s="33">
        <v>10000</v>
      </c>
      <c r="G606" s="56">
        <v>0</v>
      </c>
      <c r="H606" s="30">
        <v>25</v>
      </c>
      <c r="I606" s="30">
        <v>287</v>
      </c>
      <c r="J606" s="30">
        <f t="shared" si="70"/>
        <v>709.99999999999989</v>
      </c>
      <c r="K606" s="29">
        <v>130</v>
      </c>
      <c r="L606" s="31">
        <v>304</v>
      </c>
      <c r="M606" s="30">
        <f t="shared" si="71"/>
        <v>709</v>
      </c>
      <c r="N606" s="30">
        <v>0</v>
      </c>
      <c r="O606" s="30">
        <f t="shared" si="72"/>
        <v>591</v>
      </c>
      <c r="P606" s="30">
        <f t="shared" si="73"/>
        <v>616</v>
      </c>
      <c r="Q606" s="30">
        <f t="shared" si="75"/>
        <v>1549</v>
      </c>
      <c r="R606" s="30">
        <f t="shared" si="74"/>
        <v>9384</v>
      </c>
      <c r="S606" s="28" t="s">
        <v>28</v>
      </c>
      <c r="T606" s="32" t="s">
        <v>29</v>
      </c>
    </row>
    <row r="607" spans="1:20">
      <c r="A607" s="28">
        <v>594</v>
      </c>
      <c r="B607" s="26" t="s">
        <v>762</v>
      </c>
      <c r="C607" s="27" t="s">
        <v>755</v>
      </c>
      <c r="D607" s="26" t="s">
        <v>124</v>
      </c>
      <c r="E607" s="28" t="s">
        <v>27</v>
      </c>
      <c r="F607" s="33">
        <v>10000</v>
      </c>
      <c r="G607" s="56">
        <v>0</v>
      </c>
      <c r="H607" s="30">
        <v>25</v>
      </c>
      <c r="I607" s="30">
        <v>287</v>
      </c>
      <c r="J607" s="30">
        <f t="shared" si="70"/>
        <v>709.99999999999989</v>
      </c>
      <c r="K607" s="29">
        <v>130</v>
      </c>
      <c r="L607" s="31">
        <v>304</v>
      </c>
      <c r="M607" s="30">
        <f t="shared" si="71"/>
        <v>709</v>
      </c>
      <c r="N607" s="30">
        <v>0</v>
      </c>
      <c r="O607" s="30">
        <f t="shared" si="72"/>
        <v>591</v>
      </c>
      <c r="P607" s="30">
        <f t="shared" si="73"/>
        <v>616</v>
      </c>
      <c r="Q607" s="30">
        <f t="shared" si="75"/>
        <v>1549</v>
      </c>
      <c r="R607" s="30">
        <f t="shared" si="74"/>
        <v>9384</v>
      </c>
      <c r="S607" s="28" t="s">
        <v>28</v>
      </c>
      <c r="T607" s="32" t="s">
        <v>29</v>
      </c>
    </row>
    <row r="608" spans="1:20">
      <c r="A608" s="28">
        <v>595</v>
      </c>
      <c r="B608" s="26" t="s">
        <v>763</v>
      </c>
      <c r="C608" s="27" t="s">
        <v>764</v>
      </c>
      <c r="D608" s="26" t="s">
        <v>124</v>
      </c>
      <c r="E608" s="28" t="s">
        <v>27</v>
      </c>
      <c r="F608" s="33">
        <v>10000</v>
      </c>
      <c r="G608" s="56">
        <v>0</v>
      </c>
      <c r="H608" s="30">
        <v>25</v>
      </c>
      <c r="I608" s="30">
        <v>287</v>
      </c>
      <c r="J608" s="30">
        <f t="shared" si="70"/>
        <v>709.99999999999989</v>
      </c>
      <c r="K608" s="29">
        <v>130</v>
      </c>
      <c r="L608" s="31">
        <v>304</v>
      </c>
      <c r="M608" s="30">
        <f t="shared" si="71"/>
        <v>709</v>
      </c>
      <c r="N608" s="30">
        <v>0</v>
      </c>
      <c r="O608" s="30">
        <f t="shared" si="72"/>
        <v>591</v>
      </c>
      <c r="P608" s="30">
        <f t="shared" si="73"/>
        <v>616</v>
      </c>
      <c r="Q608" s="30">
        <f t="shared" si="75"/>
        <v>1549</v>
      </c>
      <c r="R608" s="30">
        <f t="shared" si="74"/>
        <v>9384</v>
      </c>
      <c r="S608" s="28" t="s">
        <v>28</v>
      </c>
      <c r="T608" s="32" t="s">
        <v>29</v>
      </c>
    </row>
    <row r="609" spans="1:20">
      <c r="A609" s="28">
        <v>596</v>
      </c>
      <c r="B609" s="26" t="s">
        <v>765</v>
      </c>
      <c r="C609" s="27" t="s">
        <v>764</v>
      </c>
      <c r="D609" s="26" t="s">
        <v>124</v>
      </c>
      <c r="E609" s="28" t="s">
        <v>27</v>
      </c>
      <c r="F609" s="33">
        <v>10000</v>
      </c>
      <c r="G609" s="56">
        <v>0</v>
      </c>
      <c r="H609" s="30">
        <v>25</v>
      </c>
      <c r="I609" s="30">
        <v>287</v>
      </c>
      <c r="J609" s="30">
        <f t="shared" si="70"/>
        <v>709.99999999999989</v>
      </c>
      <c r="K609" s="29">
        <v>130</v>
      </c>
      <c r="L609" s="31">
        <v>304</v>
      </c>
      <c r="M609" s="30">
        <f t="shared" si="71"/>
        <v>709</v>
      </c>
      <c r="N609" s="30">
        <v>0</v>
      </c>
      <c r="O609" s="30">
        <f t="shared" si="72"/>
        <v>591</v>
      </c>
      <c r="P609" s="30">
        <f t="shared" si="73"/>
        <v>616</v>
      </c>
      <c r="Q609" s="30">
        <f t="shared" si="75"/>
        <v>1549</v>
      </c>
      <c r="R609" s="30">
        <f t="shared" si="74"/>
        <v>9384</v>
      </c>
      <c r="S609" s="28" t="s">
        <v>28</v>
      </c>
      <c r="T609" s="32" t="s">
        <v>29</v>
      </c>
    </row>
    <row r="610" spans="1:20">
      <c r="A610" s="28">
        <v>597</v>
      </c>
      <c r="B610" s="26" t="s">
        <v>766</v>
      </c>
      <c r="C610" s="27" t="s">
        <v>764</v>
      </c>
      <c r="D610" s="26" t="s">
        <v>358</v>
      </c>
      <c r="E610" s="28" t="s">
        <v>27</v>
      </c>
      <c r="F610" s="33">
        <v>20000</v>
      </c>
      <c r="G610" s="56">
        <v>0</v>
      </c>
      <c r="H610" s="30">
        <v>25</v>
      </c>
      <c r="I610" s="30">
        <v>574</v>
      </c>
      <c r="J610" s="30">
        <f t="shared" si="70"/>
        <v>1419.9999999999998</v>
      </c>
      <c r="K610" s="29">
        <v>260</v>
      </c>
      <c r="L610" s="31">
        <v>608</v>
      </c>
      <c r="M610" s="30">
        <f t="shared" si="71"/>
        <v>1418</v>
      </c>
      <c r="N610" s="30">
        <v>0</v>
      </c>
      <c r="O610" s="30">
        <f t="shared" si="72"/>
        <v>1182</v>
      </c>
      <c r="P610" s="30">
        <f t="shared" si="73"/>
        <v>1207</v>
      </c>
      <c r="Q610" s="30">
        <f t="shared" si="75"/>
        <v>3098</v>
      </c>
      <c r="R610" s="30">
        <f t="shared" si="74"/>
        <v>18793</v>
      </c>
      <c r="S610" s="28" t="s">
        <v>28</v>
      </c>
      <c r="T610" s="32" t="s">
        <v>29</v>
      </c>
    </row>
    <row r="611" spans="1:20">
      <c r="A611" s="28">
        <v>598</v>
      </c>
      <c r="B611" s="26" t="s">
        <v>767</v>
      </c>
      <c r="C611" s="27" t="s">
        <v>764</v>
      </c>
      <c r="D611" s="26" t="s">
        <v>37</v>
      </c>
      <c r="E611" s="28" t="s">
        <v>27</v>
      </c>
      <c r="F611" s="33">
        <v>25000</v>
      </c>
      <c r="G611" s="56">
        <v>0</v>
      </c>
      <c r="H611" s="30">
        <v>25</v>
      </c>
      <c r="I611" s="34">
        <v>717.5</v>
      </c>
      <c r="J611" s="34">
        <f t="shared" si="70"/>
        <v>1774.9999999999998</v>
      </c>
      <c r="K611" s="35">
        <v>325</v>
      </c>
      <c r="L611" s="36">
        <v>760</v>
      </c>
      <c r="M611" s="34">
        <f t="shared" si="71"/>
        <v>1772.5000000000002</v>
      </c>
      <c r="N611" s="30">
        <v>0</v>
      </c>
      <c r="O611" s="34">
        <f t="shared" si="72"/>
        <v>1477.5</v>
      </c>
      <c r="P611" s="34">
        <f t="shared" si="73"/>
        <v>1502.5</v>
      </c>
      <c r="Q611" s="30">
        <f t="shared" si="75"/>
        <v>3872.5</v>
      </c>
      <c r="R611" s="34">
        <f t="shared" si="74"/>
        <v>23497.5</v>
      </c>
      <c r="S611" s="28" t="s">
        <v>28</v>
      </c>
      <c r="T611" s="32" t="s">
        <v>29</v>
      </c>
    </row>
    <row r="612" spans="1:20">
      <c r="A612" s="28">
        <v>599</v>
      </c>
      <c r="B612" s="26" t="s">
        <v>768</v>
      </c>
      <c r="C612" s="27" t="s">
        <v>764</v>
      </c>
      <c r="D612" s="26" t="s">
        <v>124</v>
      </c>
      <c r="E612" s="28" t="s">
        <v>27</v>
      </c>
      <c r="F612" s="33">
        <v>10000</v>
      </c>
      <c r="G612" s="56">
        <v>0</v>
      </c>
      <c r="H612" s="30">
        <v>25</v>
      </c>
      <c r="I612" s="30">
        <v>287</v>
      </c>
      <c r="J612" s="30">
        <f t="shared" si="70"/>
        <v>709.99999999999989</v>
      </c>
      <c r="K612" s="29">
        <v>130</v>
      </c>
      <c r="L612" s="31">
        <v>304</v>
      </c>
      <c r="M612" s="30">
        <f t="shared" si="71"/>
        <v>709</v>
      </c>
      <c r="N612" s="30">
        <v>0</v>
      </c>
      <c r="O612" s="30">
        <f t="shared" si="72"/>
        <v>591</v>
      </c>
      <c r="P612" s="30">
        <f t="shared" si="73"/>
        <v>616</v>
      </c>
      <c r="Q612" s="30">
        <f t="shared" si="75"/>
        <v>1549</v>
      </c>
      <c r="R612" s="30">
        <f t="shared" si="74"/>
        <v>9384</v>
      </c>
      <c r="S612" s="28" t="s">
        <v>28</v>
      </c>
      <c r="T612" s="32" t="s">
        <v>29</v>
      </c>
    </row>
    <row r="613" spans="1:20">
      <c r="A613" s="28">
        <v>600</v>
      </c>
      <c r="B613" s="26" t="s">
        <v>769</v>
      </c>
      <c r="C613" s="27" t="s">
        <v>764</v>
      </c>
      <c r="D613" s="26" t="s">
        <v>124</v>
      </c>
      <c r="E613" s="28" t="s">
        <v>27</v>
      </c>
      <c r="F613" s="33">
        <v>10000</v>
      </c>
      <c r="G613" s="56">
        <v>0</v>
      </c>
      <c r="H613" s="30">
        <v>25</v>
      </c>
      <c r="I613" s="30">
        <v>287</v>
      </c>
      <c r="J613" s="30">
        <f t="shared" si="70"/>
        <v>709.99999999999989</v>
      </c>
      <c r="K613" s="29">
        <v>130</v>
      </c>
      <c r="L613" s="31">
        <v>304</v>
      </c>
      <c r="M613" s="30">
        <f t="shared" si="71"/>
        <v>709</v>
      </c>
      <c r="N613" s="30">
        <v>0</v>
      </c>
      <c r="O613" s="30">
        <f t="shared" si="72"/>
        <v>591</v>
      </c>
      <c r="P613" s="30">
        <f t="shared" si="73"/>
        <v>616</v>
      </c>
      <c r="Q613" s="30">
        <f t="shared" si="75"/>
        <v>1549</v>
      </c>
      <c r="R613" s="30">
        <f t="shared" si="74"/>
        <v>9384</v>
      </c>
      <c r="S613" s="28" t="s">
        <v>38</v>
      </c>
      <c r="T613" s="32" t="s">
        <v>29</v>
      </c>
    </row>
    <row r="614" spans="1:20">
      <c r="A614" s="28">
        <v>601</v>
      </c>
      <c r="B614" s="26" t="s">
        <v>770</v>
      </c>
      <c r="C614" s="27" t="s">
        <v>764</v>
      </c>
      <c r="D614" s="26" t="s">
        <v>124</v>
      </c>
      <c r="E614" s="28" t="s">
        <v>27</v>
      </c>
      <c r="F614" s="33">
        <v>10000</v>
      </c>
      <c r="G614" s="56">
        <v>0</v>
      </c>
      <c r="H614" s="30">
        <v>25</v>
      </c>
      <c r="I614" s="30">
        <v>287</v>
      </c>
      <c r="J614" s="30">
        <f t="shared" si="70"/>
        <v>709.99999999999989</v>
      </c>
      <c r="K614" s="29">
        <v>130</v>
      </c>
      <c r="L614" s="31">
        <v>304</v>
      </c>
      <c r="M614" s="30">
        <f t="shared" si="71"/>
        <v>709</v>
      </c>
      <c r="N614" s="30">
        <v>0</v>
      </c>
      <c r="O614" s="30">
        <f t="shared" si="72"/>
        <v>591</v>
      </c>
      <c r="P614" s="30">
        <f t="shared" si="73"/>
        <v>616</v>
      </c>
      <c r="Q614" s="30">
        <f t="shared" si="75"/>
        <v>1549</v>
      </c>
      <c r="R614" s="30">
        <f t="shared" si="74"/>
        <v>9384</v>
      </c>
      <c r="S614" s="28" t="s">
        <v>28</v>
      </c>
      <c r="T614" s="32" t="s">
        <v>29</v>
      </c>
    </row>
    <row r="615" spans="1:20">
      <c r="A615" s="28">
        <v>602</v>
      </c>
      <c r="B615" s="26" t="s">
        <v>771</v>
      </c>
      <c r="C615" s="27" t="s">
        <v>764</v>
      </c>
      <c r="D615" s="26" t="s">
        <v>124</v>
      </c>
      <c r="E615" s="28" t="s">
        <v>27</v>
      </c>
      <c r="F615" s="33">
        <v>10000</v>
      </c>
      <c r="G615" s="56">
        <v>0</v>
      </c>
      <c r="H615" s="30">
        <v>25</v>
      </c>
      <c r="I615" s="30">
        <v>287</v>
      </c>
      <c r="J615" s="30">
        <f t="shared" si="70"/>
        <v>709.99999999999989</v>
      </c>
      <c r="K615" s="29">
        <v>130</v>
      </c>
      <c r="L615" s="31">
        <v>304</v>
      </c>
      <c r="M615" s="30">
        <f t="shared" si="71"/>
        <v>709</v>
      </c>
      <c r="N615" s="30">
        <v>0</v>
      </c>
      <c r="O615" s="30">
        <f t="shared" si="72"/>
        <v>591</v>
      </c>
      <c r="P615" s="30">
        <f t="shared" si="73"/>
        <v>616</v>
      </c>
      <c r="Q615" s="30">
        <f t="shared" si="75"/>
        <v>1549</v>
      </c>
      <c r="R615" s="30">
        <f t="shared" si="74"/>
        <v>9384</v>
      </c>
      <c r="S615" s="28" t="s">
        <v>38</v>
      </c>
      <c r="T615" s="32" t="s">
        <v>29</v>
      </c>
    </row>
    <row r="616" spans="1:20">
      <c r="A616" s="28">
        <v>603</v>
      </c>
      <c r="B616" s="26" t="s">
        <v>772</v>
      </c>
      <c r="C616" s="27" t="s">
        <v>773</v>
      </c>
      <c r="D616" s="26" t="s">
        <v>124</v>
      </c>
      <c r="E616" s="28" t="s">
        <v>27</v>
      </c>
      <c r="F616" s="33">
        <v>10000</v>
      </c>
      <c r="G616" s="56">
        <v>0</v>
      </c>
      <c r="H616" s="30">
        <v>25</v>
      </c>
      <c r="I616" s="30">
        <v>287</v>
      </c>
      <c r="J616" s="30">
        <f t="shared" si="70"/>
        <v>709.99999999999989</v>
      </c>
      <c r="K616" s="29">
        <v>130</v>
      </c>
      <c r="L616" s="31">
        <v>304</v>
      </c>
      <c r="M616" s="30">
        <f t="shared" si="71"/>
        <v>709</v>
      </c>
      <c r="N616" s="30">
        <v>0</v>
      </c>
      <c r="O616" s="30">
        <f t="shared" si="72"/>
        <v>591</v>
      </c>
      <c r="P616" s="30">
        <f t="shared" si="73"/>
        <v>616</v>
      </c>
      <c r="Q616" s="30">
        <f t="shared" si="75"/>
        <v>1549</v>
      </c>
      <c r="R616" s="30">
        <f t="shared" si="74"/>
        <v>9384</v>
      </c>
      <c r="S616" s="28" t="s">
        <v>28</v>
      </c>
      <c r="T616" s="32" t="s">
        <v>29</v>
      </c>
    </row>
    <row r="617" spans="1:20">
      <c r="A617" s="28">
        <v>604</v>
      </c>
      <c r="B617" s="26" t="s">
        <v>774</v>
      </c>
      <c r="C617" s="27" t="s">
        <v>773</v>
      </c>
      <c r="D617" s="26" t="s">
        <v>124</v>
      </c>
      <c r="E617" s="28" t="s">
        <v>27</v>
      </c>
      <c r="F617" s="33">
        <v>10000</v>
      </c>
      <c r="G617" s="56">
        <v>0</v>
      </c>
      <c r="H617" s="30">
        <v>25</v>
      </c>
      <c r="I617" s="30">
        <v>287</v>
      </c>
      <c r="J617" s="30">
        <f t="shared" si="70"/>
        <v>709.99999999999989</v>
      </c>
      <c r="K617" s="29">
        <v>130</v>
      </c>
      <c r="L617" s="31">
        <v>304</v>
      </c>
      <c r="M617" s="30">
        <f t="shared" si="71"/>
        <v>709</v>
      </c>
      <c r="N617" s="30">
        <v>0</v>
      </c>
      <c r="O617" s="30">
        <f t="shared" si="72"/>
        <v>591</v>
      </c>
      <c r="P617" s="30">
        <f t="shared" si="73"/>
        <v>616</v>
      </c>
      <c r="Q617" s="30">
        <f t="shared" si="75"/>
        <v>1549</v>
      </c>
      <c r="R617" s="30">
        <f t="shared" si="74"/>
        <v>9384</v>
      </c>
      <c r="S617" s="28" t="s">
        <v>28</v>
      </c>
      <c r="T617" s="32" t="s">
        <v>29</v>
      </c>
    </row>
    <row r="618" spans="1:20">
      <c r="A618" s="28">
        <v>605</v>
      </c>
      <c r="B618" s="26" t="s">
        <v>775</v>
      </c>
      <c r="C618" s="27" t="s">
        <v>773</v>
      </c>
      <c r="D618" s="26" t="s">
        <v>124</v>
      </c>
      <c r="E618" s="28" t="s">
        <v>27</v>
      </c>
      <c r="F618" s="33">
        <v>10000</v>
      </c>
      <c r="G618" s="56">
        <v>0</v>
      </c>
      <c r="H618" s="30">
        <v>25</v>
      </c>
      <c r="I618" s="30">
        <v>287</v>
      </c>
      <c r="J618" s="30">
        <f t="shared" si="70"/>
        <v>709.99999999999989</v>
      </c>
      <c r="K618" s="29">
        <v>130</v>
      </c>
      <c r="L618" s="31">
        <v>304</v>
      </c>
      <c r="M618" s="30">
        <f t="shared" si="71"/>
        <v>709</v>
      </c>
      <c r="N618" s="30">
        <v>0</v>
      </c>
      <c r="O618" s="30">
        <f t="shared" si="72"/>
        <v>591</v>
      </c>
      <c r="P618" s="30">
        <f t="shared" si="73"/>
        <v>616</v>
      </c>
      <c r="Q618" s="30">
        <f t="shared" si="75"/>
        <v>1549</v>
      </c>
      <c r="R618" s="30">
        <f t="shared" si="74"/>
        <v>9384</v>
      </c>
      <c r="S618" s="28" t="s">
        <v>28</v>
      </c>
      <c r="T618" s="32" t="s">
        <v>29</v>
      </c>
    </row>
    <row r="619" spans="1:20">
      <c r="A619" s="28">
        <v>606</v>
      </c>
      <c r="B619" s="26" t="s">
        <v>776</v>
      </c>
      <c r="C619" s="27" t="s">
        <v>773</v>
      </c>
      <c r="D619" s="26" t="s">
        <v>358</v>
      </c>
      <c r="E619" s="28" t="s">
        <v>27</v>
      </c>
      <c r="F619" s="33">
        <v>10000</v>
      </c>
      <c r="G619" s="56">
        <v>0</v>
      </c>
      <c r="H619" s="30">
        <v>25</v>
      </c>
      <c r="I619" s="30">
        <v>287</v>
      </c>
      <c r="J619" s="30">
        <f t="shared" si="70"/>
        <v>709.99999999999989</v>
      </c>
      <c r="K619" s="29">
        <v>130</v>
      </c>
      <c r="L619" s="31">
        <v>304</v>
      </c>
      <c r="M619" s="30">
        <f t="shared" si="71"/>
        <v>709</v>
      </c>
      <c r="N619" s="30">
        <v>0</v>
      </c>
      <c r="O619" s="30">
        <f t="shared" si="72"/>
        <v>591</v>
      </c>
      <c r="P619" s="30">
        <f t="shared" si="73"/>
        <v>616</v>
      </c>
      <c r="Q619" s="30">
        <f t="shared" si="75"/>
        <v>1549</v>
      </c>
      <c r="R619" s="30">
        <f t="shared" si="74"/>
        <v>9384</v>
      </c>
      <c r="S619" s="28" t="s">
        <v>28</v>
      </c>
      <c r="T619" s="32" t="s">
        <v>29</v>
      </c>
    </row>
    <row r="620" spans="1:20">
      <c r="A620" s="28">
        <v>607</v>
      </c>
      <c r="B620" s="26" t="s">
        <v>777</v>
      </c>
      <c r="C620" s="27" t="s">
        <v>773</v>
      </c>
      <c r="D620" s="26" t="s">
        <v>399</v>
      </c>
      <c r="E620" s="28" t="s">
        <v>27</v>
      </c>
      <c r="F620" s="33">
        <v>10000</v>
      </c>
      <c r="G620" s="56">
        <v>0</v>
      </c>
      <c r="H620" s="30">
        <v>25</v>
      </c>
      <c r="I620" s="30">
        <v>287</v>
      </c>
      <c r="J620" s="30">
        <f t="shared" si="70"/>
        <v>709.99999999999989</v>
      </c>
      <c r="K620" s="29">
        <v>130</v>
      </c>
      <c r="L620" s="31">
        <v>304</v>
      </c>
      <c r="M620" s="30">
        <f t="shared" si="71"/>
        <v>709</v>
      </c>
      <c r="N620" s="30">
        <v>0</v>
      </c>
      <c r="O620" s="30">
        <f t="shared" si="72"/>
        <v>591</v>
      </c>
      <c r="P620" s="30">
        <f t="shared" si="73"/>
        <v>616</v>
      </c>
      <c r="Q620" s="30">
        <f t="shared" si="75"/>
        <v>1549</v>
      </c>
      <c r="R620" s="30">
        <f t="shared" si="74"/>
        <v>9384</v>
      </c>
      <c r="S620" s="28" t="s">
        <v>28</v>
      </c>
      <c r="T620" s="32" t="s">
        <v>29</v>
      </c>
    </row>
    <row r="621" spans="1:20">
      <c r="A621" s="28">
        <v>608</v>
      </c>
      <c r="B621" s="26" t="s">
        <v>778</v>
      </c>
      <c r="C621" s="27" t="s">
        <v>773</v>
      </c>
      <c r="D621" s="26" t="s">
        <v>150</v>
      </c>
      <c r="E621" s="28" t="s">
        <v>27</v>
      </c>
      <c r="F621" s="33">
        <v>10000</v>
      </c>
      <c r="G621" s="56">
        <v>0</v>
      </c>
      <c r="H621" s="30">
        <v>25</v>
      </c>
      <c r="I621" s="30">
        <v>287</v>
      </c>
      <c r="J621" s="30">
        <f t="shared" si="70"/>
        <v>709.99999999999989</v>
      </c>
      <c r="K621" s="29">
        <v>130</v>
      </c>
      <c r="L621" s="31">
        <v>304</v>
      </c>
      <c r="M621" s="30">
        <f t="shared" si="71"/>
        <v>709</v>
      </c>
      <c r="N621" s="30">
        <v>0</v>
      </c>
      <c r="O621" s="30">
        <f t="shared" si="72"/>
        <v>591</v>
      </c>
      <c r="P621" s="30">
        <f t="shared" si="73"/>
        <v>616</v>
      </c>
      <c r="Q621" s="30">
        <f t="shared" si="75"/>
        <v>1549</v>
      </c>
      <c r="R621" s="30">
        <f t="shared" si="74"/>
        <v>9384</v>
      </c>
      <c r="S621" s="28" t="s">
        <v>38</v>
      </c>
      <c r="T621" s="32" t="s">
        <v>29</v>
      </c>
    </row>
    <row r="622" spans="1:20">
      <c r="A622" s="28">
        <v>609</v>
      </c>
      <c r="B622" s="26" t="s">
        <v>779</v>
      </c>
      <c r="C622" s="27" t="s">
        <v>773</v>
      </c>
      <c r="D622" s="26" t="s">
        <v>124</v>
      </c>
      <c r="E622" s="28" t="s">
        <v>27</v>
      </c>
      <c r="F622" s="33">
        <v>10000</v>
      </c>
      <c r="G622" s="56">
        <v>0</v>
      </c>
      <c r="H622" s="30">
        <v>25</v>
      </c>
      <c r="I622" s="30">
        <v>287</v>
      </c>
      <c r="J622" s="30">
        <f t="shared" si="70"/>
        <v>709.99999999999989</v>
      </c>
      <c r="K622" s="29">
        <v>130</v>
      </c>
      <c r="L622" s="31">
        <v>304</v>
      </c>
      <c r="M622" s="30">
        <f t="shared" si="71"/>
        <v>709</v>
      </c>
      <c r="N622" s="30">
        <v>0</v>
      </c>
      <c r="O622" s="30">
        <f t="shared" si="72"/>
        <v>591</v>
      </c>
      <c r="P622" s="30">
        <f t="shared" si="73"/>
        <v>616</v>
      </c>
      <c r="Q622" s="30">
        <f t="shared" si="75"/>
        <v>1549</v>
      </c>
      <c r="R622" s="30">
        <f t="shared" si="74"/>
        <v>9384</v>
      </c>
      <c r="S622" s="28" t="s">
        <v>28</v>
      </c>
      <c r="T622" s="32" t="s">
        <v>29</v>
      </c>
    </row>
    <row r="623" spans="1:20">
      <c r="A623" s="28">
        <v>610</v>
      </c>
      <c r="B623" s="26" t="s">
        <v>780</v>
      </c>
      <c r="C623" s="27" t="s">
        <v>773</v>
      </c>
      <c r="D623" s="26" t="s">
        <v>124</v>
      </c>
      <c r="E623" s="28" t="s">
        <v>27</v>
      </c>
      <c r="F623" s="33">
        <v>10000</v>
      </c>
      <c r="G623" s="56">
        <v>0</v>
      </c>
      <c r="H623" s="30">
        <v>25</v>
      </c>
      <c r="I623" s="30">
        <v>287</v>
      </c>
      <c r="J623" s="30">
        <f t="shared" si="70"/>
        <v>709.99999999999989</v>
      </c>
      <c r="K623" s="29">
        <v>130</v>
      </c>
      <c r="L623" s="31">
        <v>304</v>
      </c>
      <c r="M623" s="30">
        <f t="shared" si="71"/>
        <v>709</v>
      </c>
      <c r="N623" s="30">
        <v>0</v>
      </c>
      <c r="O623" s="30">
        <f t="shared" si="72"/>
        <v>591</v>
      </c>
      <c r="P623" s="30">
        <f t="shared" si="73"/>
        <v>616</v>
      </c>
      <c r="Q623" s="30">
        <f t="shared" si="75"/>
        <v>1549</v>
      </c>
      <c r="R623" s="30">
        <f t="shared" si="74"/>
        <v>9384</v>
      </c>
      <c r="S623" s="28" t="s">
        <v>28</v>
      </c>
      <c r="T623" s="32" t="s">
        <v>29</v>
      </c>
    </row>
    <row r="624" spans="1:20">
      <c r="A624" s="28">
        <v>611</v>
      </c>
      <c r="B624" s="26" t="s">
        <v>781</v>
      </c>
      <c r="C624" s="27" t="s">
        <v>773</v>
      </c>
      <c r="D624" s="26" t="s">
        <v>782</v>
      </c>
      <c r="E624" s="28" t="s">
        <v>27</v>
      </c>
      <c r="F624" s="33">
        <v>15000</v>
      </c>
      <c r="G624" s="56">
        <v>0</v>
      </c>
      <c r="H624" s="30">
        <v>25</v>
      </c>
      <c r="I624" s="30">
        <v>430.5</v>
      </c>
      <c r="J624" s="30">
        <f t="shared" si="70"/>
        <v>1065</v>
      </c>
      <c r="K624" s="29">
        <v>195</v>
      </c>
      <c r="L624" s="31">
        <v>456</v>
      </c>
      <c r="M624" s="30">
        <f t="shared" si="71"/>
        <v>1063.5</v>
      </c>
      <c r="N624" s="30">
        <v>0</v>
      </c>
      <c r="O624" s="30">
        <f t="shared" si="72"/>
        <v>886.5</v>
      </c>
      <c r="P624" s="30">
        <f t="shared" si="73"/>
        <v>911.5</v>
      </c>
      <c r="Q624" s="30">
        <f t="shared" si="75"/>
        <v>2323.5</v>
      </c>
      <c r="R624" s="30">
        <f t="shared" si="74"/>
        <v>14088.5</v>
      </c>
      <c r="S624" s="28" t="s">
        <v>38</v>
      </c>
      <c r="T624" s="32" t="s">
        <v>29</v>
      </c>
    </row>
    <row r="625" spans="1:20">
      <c r="A625" s="28">
        <v>612</v>
      </c>
      <c r="B625" s="26" t="s">
        <v>783</v>
      </c>
      <c r="C625" s="27" t="s">
        <v>773</v>
      </c>
      <c r="D625" s="26" t="s">
        <v>124</v>
      </c>
      <c r="E625" s="28" t="s">
        <v>27</v>
      </c>
      <c r="F625" s="33">
        <v>10000</v>
      </c>
      <c r="G625" s="56">
        <v>0</v>
      </c>
      <c r="H625" s="30">
        <v>25</v>
      </c>
      <c r="I625" s="30">
        <v>287</v>
      </c>
      <c r="J625" s="30">
        <f t="shared" si="70"/>
        <v>709.99999999999989</v>
      </c>
      <c r="K625" s="29">
        <v>130</v>
      </c>
      <c r="L625" s="31">
        <v>304</v>
      </c>
      <c r="M625" s="30">
        <f t="shared" si="71"/>
        <v>709</v>
      </c>
      <c r="N625" s="30">
        <v>0</v>
      </c>
      <c r="O625" s="30">
        <f t="shared" si="72"/>
        <v>591</v>
      </c>
      <c r="P625" s="30">
        <f t="shared" si="73"/>
        <v>616</v>
      </c>
      <c r="Q625" s="30">
        <f t="shared" si="75"/>
        <v>1549</v>
      </c>
      <c r="R625" s="30">
        <f t="shared" si="74"/>
        <v>9384</v>
      </c>
      <c r="S625" s="28" t="s">
        <v>28</v>
      </c>
      <c r="T625" s="32" t="s">
        <v>29</v>
      </c>
    </row>
    <row r="626" spans="1:20">
      <c r="A626" s="28">
        <v>613</v>
      </c>
      <c r="B626" s="26" t="s">
        <v>784</v>
      </c>
      <c r="C626" s="27" t="s">
        <v>773</v>
      </c>
      <c r="D626" s="26" t="s">
        <v>124</v>
      </c>
      <c r="E626" s="28" t="s">
        <v>27</v>
      </c>
      <c r="F626" s="33">
        <v>10000</v>
      </c>
      <c r="G626" s="56">
        <v>0</v>
      </c>
      <c r="H626" s="30">
        <v>25</v>
      </c>
      <c r="I626" s="30">
        <v>287</v>
      </c>
      <c r="J626" s="30">
        <f t="shared" si="70"/>
        <v>709.99999999999989</v>
      </c>
      <c r="K626" s="29">
        <v>130</v>
      </c>
      <c r="L626" s="31">
        <v>304</v>
      </c>
      <c r="M626" s="30">
        <f t="shared" si="71"/>
        <v>709</v>
      </c>
      <c r="N626" s="30">
        <v>0</v>
      </c>
      <c r="O626" s="30">
        <f t="shared" si="72"/>
        <v>591</v>
      </c>
      <c r="P626" s="30">
        <f t="shared" si="73"/>
        <v>616</v>
      </c>
      <c r="Q626" s="30">
        <f t="shared" si="75"/>
        <v>1549</v>
      </c>
      <c r="R626" s="30">
        <f t="shared" si="74"/>
        <v>9384</v>
      </c>
      <c r="S626" s="28" t="s">
        <v>28</v>
      </c>
      <c r="T626" s="32" t="s">
        <v>29</v>
      </c>
    </row>
    <row r="627" spans="1:20">
      <c r="A627" s="28">
        <v>614</v>
      </c>
      <c r="B627" s="26" t="s">
        <v>785</v>
      </c>
      <c r="C627" s="27" t="s">
        <v>773</v>
      </c>
      <c r="D627" s="26" t="s">
        <v>124</v>
      </c>
      <c r="E627" s="28" t="s">
        <v>27</v>
      </c>
      <c r="F627" s="33">
        <v>10000</v>
      </c>
      <c r="G627" s="56">
        <v>0</v>
      </c>
      <c r="H627" s="30">
        <v>25</v>
      </c>
      <c r="I627" s="30">
        <v>287</v>
      </c>
      <c r="J627" s="30">
        <f t="shared" si="70"/>
        <v>709.99999999999989</v>
      </c>
      <c r="K627" s="29">
        <v>130</v>
      </c>
      <c r="L627" s="31">
        <v>304</v>
      </c>
      <c r="M627" s="30">
        <f t="shared" si="71"/>
        <v>709</v>
      </c>
      <c r="N627" s="30">
        <v>0</v>
      </c>
      <c r="O627" s="30">
        <f t="shared" si="72"/>
        <v>591</v>
      </c>
      <c r="P627" s="30">
        <f t="shared" si="73"/>
        <v>616</v>
      </c>
      <c r="Q627" s="30">
        <f t="shared" si="75"/>
        <v>1549</v>
      </c>
      <c r="R627" s="30">
        <f t="shared" si="74"/>
        <v>9384</v>
      </c>
      <c r="S627" s="28" t="s">
        <v>28</v>
      </c>
      <c r="T627" s="32" t="s">
        <v>29</v>
      </c>
    </row>
    <row r="628" spans="1:20">
      <c r="A628" s="28">
        <v>615</v>
      </c>
      <c r="B628" s="26" t="s">
        <v>786</v>
      </c>
      <c r="C628" s="27" t="s">
        <v>773</v>
      </c>
      <c r="D628" s="26" t="s">
        <v>787</v>
      </c>
      <c r="E628" s="28" t="s">
        <v>27</v>
      </c>
      <c r="F628" s="33">
        <v>12000</v>
      </c>
      <c r="G628" s="56">
        <v>0</v>
      </c>
      <c r="H628" s="30">
        <v>25</v>
      </c>
      <c r="I628" s="30">
        <v>344.4</v>
      </c>
      <c r="J628" s="30">
        <f t="shared" si="70"/>
        <v>851.99999999999989</v>
      </c>
      <c r="K628" s="29">
        <v>156</v>
      </c>
      <c r="L628" s="31">
        <v>364.8</v>
      </c>
      <c r="M628" s="30">
        <f t="shared" si="71"/>
        <v>850.80000000000007</v>
      </c>
      <c r="N628" s="30">
        <v>0</v>
      </c>
      <c r="O628" s="30">
        <f t="shared" si="72"/>
        <v>709.2</v>
      </c>
      <c r="P628" s="30">
        <f t="shared" si="73"/>
        <v>734.2</v>
      </c>
      <c r="Q628" s="30">
        <f t="shared" si="75"/>
        <v>1858.8</v>
      </c>
      <c r="R628" s="30">
        <f t="shared" si="74"/>
        <v>11265.8</v>
      </c>
      <c r="S628" s="28" t="s">
        <v>28</v>
      </c>
      <c r="T628" s="32" t="s">
        <v>29</v>
      </c>
    </row>
    <row r="629" spans="1:20">
      <c r="A629" s="28">
        <v>616</v>
      </c>
      <c r="B629" s="26" t="s">
        <v>788</v>
      </c>
      <c r="C629" s="27" t="s">
        <v>773</v>
      </c>
      <c r="D629" s="26" t="s">
        <v>124</v>
      </c>
      <c r="E629" s="28" t="s">
        <v>27</v>
      </c>
      <c r="F629" s="33">
        <v>10000</v>
      </c>
      <c r="G629" s="56">
        <v>0</v>
      </c>
      <c r="H629" s="30">
        <v>25</v>
      </c>
      <c r="I629" s="30">
        <v>287</v>
      </c>
      <c r="J629" s="30">
        <f t="shared" si="70"/>
        <v>709.99999999999989</v>
      </c>
      <c r="K629" s="29">
        <v>130</v>
      </c>
      <c r="L629" s="31">
        <v>304</v>
      </c>
      <c r="M629" s="30">
        <f t="shared" si="71"/>
        <v>709</v>
      </c>
      <c r="N629" s="30">
        <v>0</v>
      </c>
      <c r="O629" s="30">
        <f t="shared" si="72"/>
        <v>591</v>
      </c>
      <c r="P629" s="30">
        <f t="shared" si="73"/>
        <v>616</v>
      </c>
      <c r="Q629" s="30">
        <f t="shared" si="75"/>
        <v>1549</v>
      </c>
      <c r="R629" s="30">
        <f t="shared" si="74"/>
        <v>9384</v>
      </c>
      <c r="S629" s="28" t="s">
        <v>28</v>
      </c>
      <c r="T629" s="32" t="s">
        <v>29</v>
      </c>
    </row>
    <row r="630" spans="1:20">
      <c r="A630" s="28">
        <v>617</v>
      </c>
      <c r="B630" s="26" t="s">
        <v>789</v>
      </c>
      <c r="C630" s="27" t="s">
        <v>773</v>
      </c>
      <c r="D630" s="26" t="s">
        <v>124</v>
      </c>
      <c r="E630" s="28" t="s">
        <v>27</v>
      </c>
      <c r="F630" s="33">
        <v>10000</v>
      </c>
      <c r="G630" s="56">
        <v>0</v>
      </c>
      <c r="H630" s="30">
        <v>25</v>
      </c>
      <c r="I630" s="30">
        <v>287</v>
      </c>
      <c r="J630" s="30">
        <f t="shared" si="70"/>
        <v>709.99999999999989</v>
      </c>
      <c r="K630" s="29">
        <v>130</v>
      </c>
      <c r="L630" s="31">
        <v>304</v>
      </c>
      <c r="M630" s="30">
        <f t="shared" si="71"/>
        <v>709</v>
      </c>
      <c r="N630" s="30">
        <v>0</v>
      </c>
      <c r="O630" s="30">
        <f t="shared" si="72"/>
        <v>591</v>
      </c>
      <c r="P630" s="30">
        <f t="shared" si="73"/>
        <v>616</v>
      </c>
      <c r="Q630" s="30">
        <f t="shared" si="75"/>
        <v>1549</v>
      </c>
      <c r="R630" s="30">
        <f t="shared" si="74"/>
        <v>9384</v>
      </c>
      <c r="S630" s="28" t="s">
        <v>28</v>
      </c>
      <c r="T630" s="32" t="s">
        <v>29</v>
      </c>
    </row>
    <row r="631" spans="1:20">
      <c r="A631" s="28">
        <v>618</v>
      </c>
      <c r="B631" s="26" t="s">
        <v>790</v>
      </c>
      <c r="C631" s="27" t="s">
        <v>773</v>
      </c>
      <c r="D631" s="26" t="s">
        <v>124</v>
      </c>
      <c r="E631" s="28" t="s">
        <v>27</v>
      </c>
      <c r="F631" s="33">
        <v>10000</v>
      </c>
      <c r="G631" s="56">
        <v>0</v>
      </c>
      <c r="H631" s="30">
        <v>25</v>
      </c>
      <c r="I631" s="30">
        <v>287</v>
      </c>
      <c r="J631" s="30">
        <f t="shared" si="70"/>
        <v>709.99999999999989</v>
      </c>
      <c r="K631" s="29">
        <v>130</v>
      </c>
      <c r="L631" s="31">
        <v>304</v>
      </c>
      <c r="M631" s="30">
        <f t="shared" si="71"/>
        <v>709</v>
      </c>
      <c r="N631" s="30">
        <v>0</v>
      </c>
      <c r="O631" s="30">
        <f t="shared" si="72"/>
        <v>591</v>
      </c>
      <c r="P631" s="30">
        <f t="shared" si="73"/>
        <v>616</v>
      </c>
      <c r="Q631" s="30">
        <f t="shared" si="75"/>
        <v>1549</v>
      </c>
      <c r="R631" s="30">
        <f t="shared" si="74"/>
        <v>9384</v>
      </c>
      <c r="S631" s="28" t="s">
        <v>28</v>
      </c>
      <c r="T631" s="32" t="s">
        <v>29</v>
      </c>
    </row>
    <row r="632" spans="1:20">
      <c r="A632" s="28">
        <v>619</v>
      </c>
      <c r="B632" s="26" t="s">
        <v>791</v>
      </c>
      <c r="C632" s="27" t="s">
        <v>773</v>
      </c>
      <c r="D632" s="26" t="s">
        <v>124</v>
      </c>
      <c r="E632" s="28" t="s">
        <v>27</v>
      </c>
      <c r="F632" s="33">
        <v>10000</v>
      </c>
      <c r="G632" s="56">
        <v>0</v>
      </c>
      <c r="H632" s="30">
        <v>25</v>
      </c>
      <c r="I632" s="30">
        <v>287</v>
      </c>
      <c r="J632" s="30">
        <f t="shared" si="70"/>
        <v>709.99999999999989</v>
      </c>
      <c r="K632" s="29">
        <v>130</v>
      </c>
      <c r="L632" s="31">
        <v>304</v>
      </c>
      <c r="M632" s="30">
        <f t="shared" si="71"/>
        <v>709</v>
      </c>
      <c r="N632" s="30">
        <v>0</v>
      </c>
      <c r="O632" s="30">
        <f t="shared" si="72"/>
        <v>591</v>
      </c>
      <c r="P632" s="30">
        <f t="shared" si="73"/>
        <v>616</v>
      </c>
      <c r="Q632" s="30">
        <f t="shared" si="75"/>
        <v>1549</v>
      </c>
      <c r="R632" s="30">
        <f t="shared" si="74"/>
        <v>9384</v>
      </c>
      <c r="S632" s="28" t="s">
        <v>28</v>
      </c>
      <c r="T632" s="32" t="s">
        <v>29</v>
      </c>
    </row>
    <row r="633" spans="1:20">
      <c r="A633" s="28">
        <v>620</v>
      </c>
      <c r="B633" s="26" t="s">
        <v>792</v>
      </c>
      <c r="C633" s="27" t="s">
        <v>773</v>
      </c>
      <c r="D633" s="26" t="s">
        <v>358</v>
      </c>
      <c r="E633" s="28" t="s">
        <v>27</v>
      </c>
      <c r="F633" s="33">
        <v>20000</v>
      </c>
      <c r="G633" s="56">
        <v>0</v>
      </c>
      <c r="H633" s="30">
        <v>25</v>
      </c>
      <c r="I633" s="30">
        <v>574</v>
      </c>
      <c r="J633" s="30">
        <f t="shared" si="70"/>
        <v>1419.9999999999998</v>
      </c>
      <c r="K633" s="29">
        <v>260</v>
      </c>
      <c r="L633" s="31">
        <v>608</v>
      </c>
      <c r="M633" s="30">
        <f t="shared" si="71"/>
        <v>1418</v>
      </c>
      <c r="N633" s="30">
        <v>0</v>
      </c>
      <c r="O633" s="30">
        <f t="shared" si="72"/>
        <v>1182</v>
      </c>
      <c r="P633" s="30">
        <f t="shared" si="73"/>
        <v>1207</v>
      </c>
      <c r="Q633" s="30">
        <f t="shared" si="75"/>
        <v>3098</v>
      </c>
      <c r="R633" s="30">
        <f t="shared" si="74"/>
        <v>18793</v>
      </c>
      <c r="S633" s="28" t="s">
        <v>28</v>
      </c>
      <c r="T633" s="32" t="s">
        <v>29</v>
      </c>
    </row>
    <row r="634" spans="1:20">
      <c r="A634" s="28">
        <v>621</v>
      </c>
      <c r="B634" s="26" t="s">
        <v>793</v>
      </c>
      <c r="C634" s="27" t="s">
        <v>773</v>
      </c>
      <c r="D634" s="26" t="s">
        <v>124</v>
      </c>
      <c r="E634" s="28" t="s">
        <v>27</v>
      </c>
      <c r="F634" s="33">
        <v>10000</v>
      </c>
      <c r="G634" s="56">
        <v>0</v>
      </c>
      <c r="H634" s="30">
        <v>25</v>
      </c>
      <c r="I634" s="30">
        <v>287</v>
      </c>
      <c r="J634" s="30">
        <f t="shared" si="70"/>
        <v>709.99999999999989</v>
      </c>
      <c r="K634" s="29">
        <v>130</v>
      </c>
      <c r="L634" s="31">
        <v>304</v>
      </c>
      <c r="M634" s="30">
        <f t="shared" si="71"/>
        <v>709</v>
      </c>
      <c r="N634" s="30">
        <v>0</v>
      </c>
      <c r="O634" s="30">
        <f t="shared" si="72"/>
        <v>591</v>
      </c>
      <c r="P634" s="30">
        <f t="shared" si="73"/>
        <v>616</v>
      </c>
      <c r="Q634" s="30">
        <f t="shared" si="75"/>
        <v>1549</v>
      </c>
      <c r="R634" s="30">
        <f t="shared" si="74"/>
        <v>9384</v>
      </c>
      <c r="S634" s="28" t="s">
        <v>28</v>
      </c>
      <c r="T634" s="32" t="s">
        <v>29</v>
      </c>
    </row>
    <row r="635" spans="1:20">
      <c r="A635" s="28">
        <v>622</v>
      </c>
      <c r="B635" s="26" t="s">
        <v>794</v>
      </c>
      <c r="C635" s="27" t="s">
        <v>773</v>
      </c>
      <c r="D635" s="26" t="s">
        <v>202</v>
      </c>
      <c r="E635" s="28" t="s">
        <v>27</v>
      </c>
      <c r="F635" s="33">
        <v>20650</v>
      </c>
      <c r="G635" s="56">
        <v>0</v>
      </c>
      <c r="H635" s="34">
        <v>25</v>
      </c>
      <c r="I635" s="34">
        <f>F635*2.87%</f>
        <v>592.65499999999997</v>
      </c>
      <c r="J635" s="34">
        <f t="shared" si="70"/>
        <v>1466.1499999999999</v>
      </c>
      <c r="K635" s="35">
        <f>F635*1.3%</f>
        <v>268.45000000000005</v>
      </c>
      <c r="L635" s="36">
        <f>F635*3.04%</f>
        <v>627.76</v>
      </c>
      <c r="M635" s="34">
        <f t="shared" si="71"/>
        <v>1464.085</v>
      </c>
      <c r="N635" s="30">
        <v>0</v>
      </c>
      <c r="O635" s="34">
        <f t="shared" si="72"/>
        <v>1220.415</v>
      </c>
      <c r="P635" s="34">
        <f t="shared" si="73"/>
        <v>1245.415</v>
      </c>
      <c r="Q635" s="30">
        <f t="shared" si="75"/>
        <v>3198.6849999999999</v>
      </c>
      <c r="R635" s="34">
        <v>19404.580000000002</v>
      </c>
      <c r="S635" s="28" t="s">
        <v>38</v>
      </c>
      <c r="T635" s="32" t="s">
        <v>29</v>
      </c>
    </row>
    <row r="636" spans="1:20">
      <c r="A636" s="28">
        <v>623</v>
      </c>
      <c r="B636" s="26" t="s">
        <v>795</v>
      </c>
      <c r="C636" s="27" t="s">
        <v>796</v>
      </c>
      <c r="D636" s="26" t="s">
        <v>124</v>
      </c>
      <c r="E636" s="28" t="s">
        <v>27</v>
      </c>
      <c r="F636" s="33">
        <v>10000</v>
      </c>
      <c r="G636" s="56">
        <v>0</v>
      </c>
      <c r="H636" s="30">
        <v>25</v>
      </c>
      <c r="I636" s="30">
        <v>287</v>
      </c>
      <c r="J636" s="30">
        <f t="shared" si="70"/>
        <v>709.99999999999989</v>
      </c>
      <c r="K636" s="29">
        <v>130</v>
      </c>
      <c r="L636" s="31">
        <v>304</v>
      </c>
      <c r="M636" s="30">
        <f t="shared" si="71"/>
        <v>709</v>
      </c>
      <c r="N636" s="30">
        <v>0</v>
      </c>
      <c r="O636" s="30">
        <f t="shared" si="72"/>
        <v>591</v>
      </c>
      <c r="P636" s="30">
        <f t="shared" si="73"/>
        <v>616</v>
      </c>
      <c r="Q636" s="30">
        <f t="shared" si="75"/>
        <v>1549</v>
      </c>
      <c r="R636" s="30">
        <f t="shared" ref="R636:R699" si="76">F636-P636</f>
        <v>9384</v>
      </c>
      <c r="S636" s="28" t="s">
        <v>28</v>
      </c>
      <c r="T636" s="32" t="s">
        <v>29</v>
      </c>
    </row>
    <row r="637" spans="1:20">
      <c r="A637" s="28">
        <v>624</v>
      </c>
      <c r="B637" s="26" t="s">
        <v>797</v>
      </c>
      <c r="C637" s="27" t="s">
        <v>796</v>
      </c>
      <c r="D637" s="26" t="s">
        <v>124</v>
      </c>
      <c r="E637" s="28" t="s">
        <v>27</v>
      </c>
      <c r="F637" s="33">
        <v>10000</v>
      </c>
      <c r="G637" s="56">
        <v>0</v>
      </c>
      <c r="H637" s="30">
        <v>25</v>
      </c>
      <c r="I637" s="30">
        <v>287</v>
      </c>
      <c r="J637" s="30">
        <f t="shared" si="70"/>
        <v>709.99999999999989</v>
      </c>
      <c r="K637" s="29">
        <v>130</v>
      </c>
      <c r="L637" s="31">
        <v>304</v>
      </c>
      <c r="M637" s="30">
        <f t="shared" si="71"/>
        <v>709</v>
      </c>
      <c r="N637" s="30">
        <v>0</v>
      </c>
      <c r="O637" s="30">
        <f t="shared" si="72"/>
        <v>591</v>
      </c>
      <c r="P637" s="30">
        <f t="shared" si="73"/>
        <v>616</v>
      </c>
      <c r="Q637" s="30">
        <f t="shared" si="75"/>
        <v>1549</v>
      </c>
      <c r="R637" s="30">
        <f t="shared" si="76"/>
        <v>9384</v>
      </c>
      <c r="S637" s="28" t="s">
        <v>28</v>
      </c>
      <c r="T637" s="32" t="s">
        <v>29</v>
      </c>
    </row>
    <row r="638" spans="1:20">
      <c r="A638" s="28">
        <v>625</v>
      </c>
      <c r="B638" s="26" t="s">
        <v>798</v>
      </c>
      <c r="C638" s="27" t="s">
        <v>796</v>
      </c>
      <c r="D638" s="26" t="s">
        <v>124</v>
      </c>
      <c r="E638" s="28" t="s">
        <v>27</v>
      </c>
      <c r="F638" s="33">
        <v>10000</v>
      </c>
      <c r="G638" s="56">
        <v>0</v>
      </c>
      <c r="H638" s="30">
        <v>25</v>
      </c>
      <c r="I638" s="30">
        <v>287</v>
      </c>
      <c r="J638" s="30">
        <f t="shared" si="70"/>
        <v>709.99999999999989</v>
      </c>
      <c r="K638" s="29">
        <v>130</v>
      </c>
      <c r="L638" s="31">
        <v>304</v>
      </c>
      <c r="M638" s="30">
        <f t="shared" si="71"/>
        <v>709</v>
      </c>
      <c r="N638" s="30">
        <v>0</v>
      </c>
      <c r="O638" s="30">
        <f t="shared" si="72"/>
        <v>591</v>
      </c>
      <c r="P638" s="30">
        <f t="shared" si="73"/>
        <v>616</v>
      </c>
      <c r="Q638" s="30">
        <f t="shared" si="75"/>
        <v>1549</v>
      </c>
      <c r="R638" s="30">
        <f t="shared" si="76"/>
        <v>9384</v>
      </c>
      <c r="S638" s="28" t="s">
        <v>28</v>
      </c>
      <c r="T638" s="32" t="s">
        <v>29</v>
      </c>
    </row>
    <row r="639" spans="1:20">
      <c r="A639" s="28">
        <v>626</v>
      </c>
      <c r="B639" s="26" t="s">
        <v>799</v>
      </c>
      <c r="C639" s="27" t="s">
        <v>796</v>
      </c>
      <c r="D639" s="26" t="s">
        <v>800</v>
      </c>
      <c r="E639" s="28" t="s">
        <v>27</v>
      </c>
      <c r="F639" s="33">
        <v>10000</v>
      </c>
      <c r="G639" s="56">
        <v>0</v>
      </c>
      <c r="H639" s="30">
        <v>25</v>
      </c>
      <c r="I639" s="30">
        <v>287</v>
      </c>
      <c r="J639" s="30">
        <f t="shared" si="70"/>
        <v>709.99999999999989</v>
      </c>
      <c r="K639" s="29">
        <v>130</v>
      </c>
      <c r="L639" s="31">
        <v>304</v>
      </c>
      <c r="M639" s="30">
        <f t="shared" si="71"/>
        <v>709</v>
      </c>
      <c r="N639" s="30">
        <v>0</v>
      </c>
      <c r="O639" s="30">
        <f t="shared" si="72"/>
        <v>591</v>
      </c>
      <c r="P639" s="30">
        <f t="shared" si="73"/>
        <v>616</v>
      </c>
      <c r="Q639" s="30">
        <f t="shared" si="75"/>
        <v>1549</v>
      </c>
      <c r="R639" s="30">
        <f t="shared" si="76"/>
        <v>9384</v>
      </c>
      <c r="S639" s="28" t="s">
        <v>38</v>
      </c>
      <c r="T639" s="32" t="s">
        <v>29</v>
      </c>
    </row>
    <row r="640" spans="1:20">
      <c r="A640" s="28">
        <v>627</v>
      </c>
      <c r="B640" s="26" t="s">
        <v>801</v>
      </c>
      <c r="C640" s="27" t="s">
        <v>796</v>
      </c>
      <c r="D640" s="26" t="s">
        <v>124</v>
      </c>
      <c r="E640" s="28" t="s">
        <v>27</v>
      </c>
      <c r="F640" s="33">
        <v>10000</v>
      </c>
      <c r="G640" s="56">
        <v>0</v>
      </c>
      <c r="H640" s="30">
        <v>25</v>
      </c>
      <c r="I640" s="30">
        <v>287</v>
      </c>
      <c r="J640" s="30">
        <f t="shared" si="70"/>
        <v>709.99999999999989</v>
      </c>
      <c r="K640" s="29">
        <v>130</v>
      </c>
      <c r="L640" s="31">
        <v>304</v>
      </c>
      <c r="M640" s="30">
        <f t="shared" si="71"/>
        <v>709</v>
      </c>
      <c r="N640" s="30">
        <v>0</v>
      </c>
      <c r="O640" s="30">
        <f t="shared" si="72"/>
        <v>591</v>
      </c>
      <c r="P640" s="30">
        <f t="shared" si="73"/>
        <v>616</v>
      </c>
      <c r="Q640" s="30">
        <f t="shared" si="75"/>
        <v>1549</v>
      </c>
      <c r="R640" s="30">
        <f t="shared" si="76"/>
        <v>9384</v>
      </c>
      <c r="S640" s="28" t="s">
        <v>28</v>
      </c>
      <c r="T640" s="32" t="s">
        <v>29</v>
      </c>
    </row>
    <row r="641" spans="1:20">
      <c r="A641" s="28">
        <v>628</v>
      </c>
      <c r="B641" s="26" t="s">
        <v>802</v>
      </c>
      <c r="C641" s="27" t="s">
        <v>796</v>
      </c>
      <c r="D641" s="26" t="s">
        <v>53</v>
      </c>
      <c r="E641" s="28" t="s">
        <v>27</v>
      </c>
      <c r="F641" s="33">
        <v>17000</v>
      </c>
      <c r="G641" s="56">
        <v>0</v>
      </c>
      <c r="H641" s="30">
        <v>25</v>
      </c>
      <c r="I641" s="30">
        <v>487.9</v>
      </c>
      <c r="J641" s="30">
        <f t="shared" si="70"/>
        <v>1207</v>
      </c>
      <c r="K641" s="29">
        <v>221</v>
      </c>
      <c r="L641" s="31">
        <v>516.79999999999995</v>
      </c>
      <c r="M641" s="30">
        <f t="shared" si="71"/>
        <v>1205.3000000000002</v>
      </c>
      <c r="N641" s="30">
        <v>0</v>
      </c>
      <c r="O641" s="30">
        <f t="shared" si="72"/>
        <v>1004.6999999999999</v>
      </c>
      <c r="P641" s="30">
        <f t="shared" si="73"/>
        <v>1029.6999999999998</v>
      </c>
      <c r="Q641" s="30">
        <f t="shared" si="75"/>
        <v>2633.3</v>
      </c>
      <c r="R641" s="30">
        <f t="shared" si="76"/>
        <v>15970.3</v>
      </c>
      <c r="S641" s="28" t="s">
        <v>38</v>
      </c>
      <c r="T641" s="32" t="s">
        <v>29</v>
      </c>
    </row>
    <row r="642" spans="1:20">
      <c r="A642" s="28">
        <v>629</v>
      </c>
      <c r="B642" s="26" t="s">
        <v>803</v>
      </c>
      <c r="C642" s="27" t="s">
        <v>796</v>
      </c>
      <c r="D642" s="26" t="s">
        <v>423</v>
      </c>
      <c r="E642" s="28" t="s">
        <v>27</v>
      </c>
      <c r="F642" s="33">
        <v>20000</v>
      </c>
      <c r="G642" s="56">
        <v>0</v>
      </c>
      <c r="H642" s="30">
        <v>25</v>
      </c>
      <c r="I642" s="30">
        <v>574</v>
      </c>
      <c r="J642" s="30">
        <f t="shared" si="70"/>
        <v>1419.9999999999998</v>
      </c>
      <c r="K642" s="29">
        <v>260</v>
      </c>
      <c r="L642" s="31">
        <v>608</v>
      </c>
      <c r="M642" s="30">
        <f t="shared" si="71"/>
        <v>1418</v>
      </c>
      <c r="N642" s="30">
        <v>0</v>
      </c>
      <c r="O642" s="30">
        <f t="shared" si="72"/>
        <v>1182</v>
      </c>
      <c r="P642" s="30">
        <f t="shared" si="73"/>
        <v>1207</v>
      </c>
      <c r="Q642" s="30">
        <f t="shared" si="75"/>
        <v>3098</v>
      </c>
      <c r="R642" s="30">
        <f t="shared" si="76"/>
        <v>18793</v>
      </c>
      <c r="S642" s="28" t="s">
        <v>28</v>
      </c>
      <c r="T642" s="32" t="s">
        <v>29</v>
      </c>
    </row>
    <row r="643" spans="1:20">
      <c r="A643" s="28">
        <v>630</v>
      </c>
      <c r="B643" s="26" t="s">
        <v>804</v>
      </c>
      <c r="C643" s="27" t="s">
        <v>796</v>
      </c>
      <c r="D643" s="26" t="s">
        <v>124</v>
      </c>
      <c r="E643" s="28" t="s">
        <v>27</v>
      </c>
      <c r="F643" s="33">
        <v>10000</v>
      </c>
      <c r="G643" s="56">
        <v>0</v>
      </c>
      <c r="H643" s="30">
        <v>25</v>
      </c>
      <c r="I643" s="30">
        <v>287</v>
      </c>
      <c r="J643" s="30">
        <f t="shared" si="70"/>
        <v>709.99999999999989</v>
      </c>
      <c r="K643" s="29">
        <v>130</v>
      </c>
      <c r="L643" s="31">
        <v>304</v>
      </c>
      <c r="M643" s="30">
        <f t="shared" si="71"/>
        <v>709</v>
      </c>
      <c r="N643" s="30">
        <v>0</v>
      </c>
      <c r="O643" s="30">
        <f t="shared" si="72"/>
        <v>591</v>
      </c>
      <c r="P643" s="30">
        <f t="shared" si="73"/>
        <v>616</v>
      </c>
      <c r="Q643" s="30">
        <f t="shared" si="75"/>
        <v>1549</v>
      </c>
      <c r="R643" s="30">
        <f t="shared" si="76"/>
        <v>9384</v>
      </c>
      <c r="S643" s="28" t="s">
        <v>28</v>
      </c>
      <c r="T643" s="32" t="s">
        <v>29</v>
      </c>
    </row>
    <row r="644" spans="1:20">
      <c r="A644" s="28">
        <v>631</v>
      </c>
      <c r="B644" s="26" t="s">
        <v>805</v>
      </c>
      <c r="C644" s="27" t="s">
        <v>796</v>
      </c>
      <c r="D644" s="26" t="s">
        <v>124</v>
      </c>
      <c r="E644" s="28" t="s">
        <v>27</v>
      </c>
      <c r="F644" s="33">
        <v>10000</v>
      </c>
      <c r="G644" s="56">
        <v>0</v>
      </c>
      <c r="H644" s="30">
        <v>25</v>
      </c>
      <c r="I644" s="30">
        <v>287</v>
      </c>
      <c r="J644" s="30">
        <f t="shared" si="70"/>
        <v>709.99999999999989</v>
      </c>
      <c r="K644" s="29">
        <v>130</v>
      </c>
      <c r="L644" s="31">
        <v>304</v>
      </c>
      <c r="M644" s="30">
        <f t="shared" si="71"/>
        <v>709</v>
      </c>
      <c r="N644" s="30">
        <v>0</v>
      </c>
      <c r="O644" s="30">
        <f t="shared" si="72"/>
        <v>591</v>
      </c>
      <c r="P644" s="30">
        <f t="shared" si="73"/>
        <v>616</v>
      </c>
      <c r="Q644" s="30">
        <f t="shared" si="75"/>
        <v>1549</v>
      </c>
      <c r="R644" s="30">
        <f t="shared" si="76"/>
        <v>9384</v>
      </c>
      <c r="S644" s="28" t="s">
        <v>28</v>
      </c>
      <c r="T644" s="32" t="s">
        <v>29</v>
      </c>
    </row>
    <row r="645" spans="1:20">
      <c r="A645" s="28">
        <v>632</v>
      </c>
      <c r="B645" s="26" t="s">
        <v>806</v>
      </c>
      <c r="C645" s="27" t="s">
        <v>796</v>
      </c>
      <c r="D645" s="26" t="s">
        <v>124</v>
      </c>
      <c r="E645" s="28" t="s">
        <v>27</v>
      </c>
      <c r="F645" s="33">
        <v>10000</v>
      </c>
      <c r="G645" s="56">
        <v>0</v>
      </c>
      <c r="H645" s="30">
        <v>25</v>
      </c>
      <c r="I645" s="30">
        <v>287</v>
      </c>
      <c r="J645" s="30">
        <f t="shared" si="70"/>
        <v>709.99999999999989</v>
      </c>
      <c r="K645" s="29">
        <v>130</v>
      </c>
      <c r="L645" s="31">
        <v>304</v>
      </c>
      <c r="M645" s="30">
        <f t="shared" si="71"/>
        <v>709</v>
      </c>
      <c r="N645" s="30">
        <v>0</v>
      </c>
      <c r="O645" s="30">
        <f t="shared" si="72"/>
        <v>591</v>
      </c>
      <c r="P645" s="30">
        <f t="shared" si="73"/>
        <v>616</v>
      </c>
      <c r="Q645" s="30">
        <f t="shared" si="75"/>
        <v>1549</v>
      </c>
      <c r="R645" s="30">
        <f t="shared" si="76"/>
        <v>9384</v>
      </c>
      <c r="S645" s="28" t="s">
        <v>28</v>
      </c>
      <c r="T645" s="32" t="s">
        <v>29</v>
      </c>
    </row>
    <row r="646" spans="1:20">
      <c r="A646" s="28">
        <v>633</v>
      </c>
      <c r="B646" s="26" t="s">
        <v>807</v>
      </c>
      <c r="C646" s="27" t="s">
        <v>796</v>
      </c>
      <c r="D646" s="26" t="s">
        <v>124</v>
      </c>
      <c r="E646" s="28" t="s">
        <v>27</v>
      </c>
      <c r="F646" s="33">
        <v>10000</v>
      </c>
      <c r="G646" s="56">
        <v>0</v>
      </c>
      <c r="H646" s="30">
        <v>25</v>
      </c>
      <c r="I646" s="30">
        <v>287</v>
      </c>
      <c r="J646" s="30">
        <f t="shared" si="70"/>
        <v>709.99999999999989</v>
      </c>
      <c r="K646" s="29">
        <v>130</v>
      </c>
      <c r="L646" s="31">
        <v>304</v>
      </c>
      <c r="M646" s="30">
        <f t="shared" si="71"/>
        <v>709</v>
      </c>
      <c r="N646" s="30">
        <v>0</v>
      </c>
      <c r="O646" s="30">
        <f t="shared" si="72"/>
        <v>591</v>
      </c>
      <c r="P646" s="30">
        <f t="shared" si="73"/>
        <v>616</v>
      </c>
      <c r="Q646" s="30">
        <f t="shared" si="75"/>
        <v>1549</v>
      </c>
      <c r="R646" s="30">
        <f t="shared" si="76"/>
        <v>9384</v>
      </c>
      <c r="S646" s="28" t="s">
        <v>28</v>
      </c>
      <c r="T646" s="32" t="s">
        <v>29</v>
      </c>
    </row>
    <row r="647" spans="1:20">
      <c r="A647" s="28">
        <v>634</v>
      </c>
      <c r="B647" s="26" t="s">
        <v>808</v>
      </c>
      <c r="C647" s="27" t="s">
        <v>796</v>
      </c>
      <c r="D647" s="26" t="s">
        <v>124</v>
      </c>
      <c r="E647" s="28" t="s">
        <v>27</v>
      </c>
      <c r="F647" s="33">
        <v>10000</v>
      </c>
      <c r="G647" s="56">
        <v>0</v>
      </c>
      <c r="H647" s="30">
        <v>25</v>
      </c>
      <c r="I647" s="30">
        <v>287</v>
      </c>
      <c r="J647" s="30">
        <f t="shared" si="70"/>
        <v>709.99999999999989</v>
      </c>
      <c r="K647" s="29">
        <v>130</v>
      </c>
      <c r="L647" s="31">
        <v>304</v>
      </c>
      <c r="M647" s="30">
        <f t="shared" si="71"/>
        <v>709</v>
      </c>
      <c r="N647" s="30">
        <v>0</v>
      </c>
      <c r="O647" s="30">
        <f t="shared" si="72"/>
        <v>591</v>
      </c>
      <c r="P647" s="30">
        <f t="shared" si="73"/>
        <v>616</v>
      </c>
      <c r="Q647" s="30">
        <f t="shared" si="75"/>
        <v>1549</v>
      </c>
      <c r="R647" s="30">
        <f t="shared" si="76"/>
        <v>9384</v>
      </c>
      <c r="S647" s="28" t="s">
        <v>28</v>
      </c>
      <c r="T647" s="32" t="s">
        <v>29</v>
      </c>
    </row>
    <row r="648" spans="1:20">
      <c r="A648" s="28">
        <v>635</v>
      </c>
      <c r="B648" s="26" t="s">
        <v>809</v>
      </c>
      <c r="C648" s="27" t="s">
        <v>796</v>
      </c>
      <c r="D648" s="26" t="s">
        <v>124</v>
      </c>
      <c r="E648" s="28" t="s">
        <v>27</v>
      </c>
      <c r="F648" s="33">
        <v>10000</v>
      </c>
      <c r="G648" s="56">
        <v>0</v>
      </c>
      <c r="H648" s="30">
        <v>25</v>
      </c>
      <c r="I648" s="30">
        <v>287</v>
      </c>
      <c r="J648" s="30">
        <f t="shared" si="70"/>
        <v>709.99999999999989</v>
      </c>
      <c r="K648" s="29">
        <v>130</v>
      </c>
      <c r="L648" s="31">
        <v>304</v>
      </c>
      <c r="M648" s="30">
        <f t="shared" si="71"/>
        <v>709</v>
      </c>
      <c r="N648" s="30">
        <v>0</v>
      </c>
      <c r="O648" s="30">
        <f t="shared" si="72"/>
        <v>591</v>
      </c>
      <c r="P648" s="30">
        <f t="shared" si="73"/>
        <v>616</v>
      </c>
      <c r="Q648" s="30">
        <f t="shared" si="75"/>
        <v>1549</v>
      </c>
      <c r="R648" s="30">
        <f t="shared" si="76"/>
        <v>9384</v>
      </c>
      <c r="S648" s="28" t="s">
        <v>28</v>
      </c>
      <c r="T648" s="32" t="s">
        <v>29</v>
      </c>
    </row>
    <row r="649" spans="1:20">
      <c r="A649" s="28">
        <v>636</v>
      </c>
      <c r="B649" s="26" t="s">
        <v>810</v>
      </c>
      <c r="C649" s="27" t="s">
        <v>796</v>
      </c>
      <c r="D649" s="26" t="s">
        <v>124</v>
      </c>
      <c r="E649" s="28" t="s">
        <v>27</v>
      </c>
      <c r="F649" s="33">
        <v>10000</v>
      </c>
      <c r="G649" s="56">
        <v>0</v>
      </c>
      <c r="H649" s="30">
        <v>25</v>
      </c>
      <c r="I649" s="30">
        <v>287</v>
      </c>
      <c r="J649" s="30">
        <f t="shared" ref="J649:J705" si="77">F649*7.1%</f>
        <v>709.99999999999989</v>
      </c>
      <c r="K649" s="29">
        <v>130</v>
      </c>
      <c r="L649" s="31">
        <v>304</v>
      </c>
      <c r="M649" s="30">
        <f t="shared" ref="M649:M705" si="78">F649*7.09%</f>
        <v>709</v>
      </c>
      <c r="N649" s="30">
        <v>0</v>
      </c>
      <c r="O649" s="30">
        <f t="shared" ref="O649:O705" si="79">I649+L649</f>
        <v>591</v>
      </c>
      <c r="P649" s="30">
        <f t="shared" ref="P649:P705" si="80">G649+H649+I649+L649+N649</f>
        <v>616</v>
      </c>
      <c r="Q649" s="30">
        <f t="shared" si="75"/>
        <v>1549</v>
      </c>
      <c r="R649" s="30">
        <f t="shared" si="76"/>
        <v>9384</v>
      </c>
      <c r="S649" s="28" t="s">
        <v>28</v>
      </c>
      <c r="T649" s="32" t="s">
        <v>29</v>
      </c>
    </row>
    <row r="650" spans="1:20">
      <c r="A650" s="28">
        <v>637</v>
      </c>
      <c r="B650" s="26" t="s">
        <v>811</v>
      </c>
      <c r="C650" s="27" t="s">
        <v>796</v>
      </c>
      <c r="D650" s="26" t="s">
        <v>812</v>
      </c>
      <c r="E650" s="28" t="s">
        <v>27</v>
      </c>
      <c r="F650" s="33">
        <v>25000</v>
      </c>
      <c r="G650" s="56">
        <v>0</v>
      </c>
      <c r="H650" s="30">
        <v>25</v>
      </c>
      <c r="I650" s="34">
        <v>717.5</v>
      </c>
      <c r="J650" s="34">
        <f t="shared" si="77"/>
        <v>1774.9999999999998</v>
      </c>
      <c r="K650" s="35">
        <v>325</v>
      </c>
      <c r="L650" s="36">
        <v>760</v>
      </c>
      <c r="M650" s="34">
        <f t="shared" si="78"/>
        <v>1772.5000000000002</v>
      </c>
      <c r="N650" s="30">
        <v>0</v>
      </c>
      <c r="O650" s="34">
        <f t="shared" si="79"/>
        <v>1477.5</v>
      </c>
      <c r="P650" s="34">
        <f t="shared" si="80"/>
        <v>1502.5</v>
      </c>
      <c r="Q650" s="30">
        <f t="shared" si="75"/>
        <v>3872.5</v>
      </c>
      <c r="R650" s="34">
        <f t="shared" si="76"/>
        <v>23497.5</v>
      </c>
      <c r="S650" s="28" t="s">
        <v>28</v>
      </c>
      <c r="T650" s="32" t="s">
        <v>29</v>
      </c>
    </row>
    <row r="651" spans="1:20">
      <c r="A651" s="28">
        <v>638</v>
      </c>
      <c r="B651" s="26" t="s">
        <v>813</v>
      </c>
      <c r="C651" s="27" t="s">
        <v>796</v>
      </c>
      <c r="D651" s="26" t="s">
        <v>37</v>
      </c>
      <c r="E651" s="28" t="s">
        <v>27</v>
      </c>
      <c r="F651" s="33">
        <v>20000</v>
      </c>
      <c r="G651" s="56">
        <v>0</v>
      </c>
      <c r="H651" s="30">
        <v>25</v>
      </c>
      <c r="I651" s="30">
        <v>574</v>
      </c>
      <c r="J651" s="30">
        <f t="shared" si="77"/>
        <v>1419.9999999999998</v>
      </c>
      <c r="K651" s="29">
        <v>260</v>
      </c>
      <c r="L651" s="31">
        <v>608</v>
      </c>
      <c r="M651" s="30">
        <f t="shared" si="78"/>
        <v>1418</v>
      </c>
      <c r="N651" s="30">
        <v>0</v>
      </c>
      <c r="O651" s="30">
        <f t="shared" si="79"/>
        <v>1182</v>
      </c>
      <c r="P651" s="30">
        <f t="shared" si="80"/>
        <v>1207</v>
      </c>
      <c r="Q651" s="30">
        <f t="shared" si="75"/>
        <v>3098</v>
      </c>
      <c r="R651" s="30">
        <f t="shared" si="76"/>
        <v>18793</v>
      </c>
      <c r="S651" s="28" t="s">
        <v>38</v>
      </c>
      <c r="T651" s="32" t="s">
        <v>29</v>
      </c>
    </row>
    <row r="652" spans="1:20">
      <c r="A652" s="28">
        <v>639</v>
      </c>
      <c r="B652" s="26" t="s">
        <v>814</v>
      </c>
      <c r="C652" s="27" t="s">
        <v>815</v>
      </c>
      <c r="D652" s="26" t="s">
        <v>816</v>
      </c>
      <c r="E652" s="28" t="s">
        <v>27</v>
      </c>
      <c r="F652" s="33">
        <v>25000</v>
      </c>
      <c r="G652" s="56">
        <v>0</v>
      </c>
      <c r="H652" s="30">
        <v>25</v>
      </c>
      <c r="I652" s="34">
        <v>717.5</v>
      </c>
      <c r="J652" s="34">
        <f t="shared" si="77"/>
        <v>1774.9999999999998</v>
      </c>
      <c r="K652" s="35">
        <v>325</v>
      </c>
      <c r="L652" s="36">
        <v>760</v>
      </c>
      <c r="M652" s="34">
        <f t="shared" si="78"/>
        <v>1772.5000000000002</v>
      </c>
      <c r="N652" s="30">
        <v>0</v>
      </c>
      <c r="O652" s="34">
        <f t="shared" si="79"/>
        <v>1477.5</v>
      </c>
      <c r="P652" s="34">
        <f t="shared" si="80"/>
        <v>1502.5</v>
      </c>
      <c r="Q652" s="30">
        <f t="shared" si="75"/>
        <v>3872.5</v>
      </c>
      <c r="R652" s="34">
        <f t="shared" si="76"/>
        <v>23497.5</v>
      </c>
      <c r="S652" s="28" t="s">
        <v>28</v>
      </c>
      <c r="T652" s="32" t="s">
        <v>29</v>
      </c>
    </row>
    <row r="653" spans="1:20">
      <c r="A653" s="28">
        <v>640</v>
      </c>
      <c r="B653" s="26" t="s">
        <v>817</v>
      </c>
      <c r="C653" s="27" t="s">
        <v>815</v>
      </c>
      <c r="D653" s="26" t="s">
        <v>97</v>
      </c>
      <c r="E653" s="28" t="s">
        <v>27</v>
      </c>
      <c r="F653" s="33">
        <v>18000</v>
      </c>
      <c r="G653" s="56">
        <v>0</v>
      </c>
      <c r="H653" s="30">
        <v>25</v>
      </c>
      <c r="I653" s="30">
        <f>F653*2.87%</f>
        <v>516.6</v>
      </c>
      <c r="J653" s="30">
        <f t="shared" si="77"/>
        <v>1277.9999999999998</v>
      </c>
      <c r="K653" s="29">
        <f>F653*1.3%</f>
        <v>234.00000000000003</v>
      </c>
      <c r="L653" s="31">
        <f>F653*3.04%</f>
        <v>547.20000000000005</v>
      </c>
      <c r="M653" s="30">
        <f t="shared" si="78"/>
        <v>1276.2</v>
      </c>
      <c r="N653" s="30">
        <v>0</v>
      </c>
      <c r="O653" s="30">
        <f t="shared" si="79"/>
        <v>1063.8000000000002</v>
      </c>
      <c r="P653" s="30">
        <f t="shared" si="80"/>
        <v>1088.8000000000002</v>
      </c>
      <c r="Q653" s="30">
        <f t="shared" si="75"/>
        <v>2788.2</v>
      </c>
      <c r="R653" s="30">
        <f t="shared" si="76"/>
        <v>16911.2</v>
      </c>
      <c r="S653" s="28" t="s">
        <v>28</v>
      </c>
      <c r="T653" s="32" t="s">
        <v>29</v>
      </c>
    </row>
    <row r="654" spans="1:20">
      <c r="A654" s="28">
        <v>641</v>
      </c>
      <c r="B654" s="26" t="s">
        <v>818</v>
      </c>
      <c r="C654" s="27" t="s">
        <v>815</v>
      </c>
      <c r="D654" s="26" t="s">
        <v>97</v>
      </c>
      <c r="E654" s="28" t="s">
        <v>27</v>
      </c>
      <c r="F654" s="33">
        <v>30000</v>
      </c>
      <c r="G654" s="56">
        <v>0</v>
      </c>
      <c r="H654" s="30">
        <v>25</v>
      </c>
      <c r="I654" s="34">
        <v>861</v>
      </c>
      <c r="J654" s="34">
        <f t="shared" si="77"/>
        <v>2130</v>
      </c>
      <c r="K654" s="35">
        <v>390</v>
      </c>
      <c r="L654" s="36">
        <v>912</v>
      </c>
      <c r="M654" s="34">
        <f t="shared" si="78"/>
        <v>2127</v>
      </c>
      <c r="N654" s="30">
        <v>0</v>
      </c>
      <c r="O654" s="34">
        <f t="shared" si="79"/>
        <v>1773</v>
      </c>
      <c r="P654" s="34">
        <f t="shared" si="80"/>
        <v>1798</v>
      </c>
      <c r="Q654" s="30">
        <f t="shared" si="75"/>
        <v>4647</v>
      </c>
      <c r="R654" s="34">
        <f t="shared" si="76"/>
        <v>28202</v>
      </c>
      <c r="S654" s="28" t="s">
        <v>28</v>
      </c>
      <c r="T654" s="32" t="s">
        <v>29</v>
      </c>
    </row>
    <row r="655" spans="1:20">
      <c r="A655" s="28">
        <v>642</v>
      </c>
      <c r="B655" s="26" t="s">
        <v>819</v>
      </c>
      <c r="C655" s="27" t="s">
        <v>815</v>
      </c>
      <c r="D655" s="26" t="s">
        <v>97</v>
      </c>
      <c r="E655" s="28" t="s">
        <v>27</v>
      </c>
      <c r="F655" s="33">
        <v>20000</v>
      </c>
      <c r="G655" s="56">
        <v>0</v>
      </c>
      <c r="H655" s="30">
        <v>25</v>
      </c>
      <c r="I655" s="30">
        <v>574</v>
      </c>
      <c r="J655" s="30">
        <f t="shared" si="77"/>
        <v>1419.9999999999998</v>
      </c>
      <c r="K655" s="29">
        <v>260</v>
      </c>
      <c r="L655" s="31">
        <v>608</v>
      </c>
      <c r="M655" s="30">
        <f t="shared" si="78"/>
        <v>1418</v>
      </c>
      <c r="N655" s="30">
        <v>0</v>
      </c>
      <c r="O655" s="30">
        <f t="shared" si="79"/>
        <v>1182</v>
      </c>
      <c r="P655" s="30">
        <f t="shared" si="80"/>
        <v>1207</v>
      </c>
      <c r="Q655" s="30">
        <f t="shared" ref="Q655:Q705" si="81">J655+K655+M655</f>
        <v>3098</v>
      </c>
      <c r="R655" s="30">
        <f t="shared" si="76"/>
        <v>18793</v>
      </c>
      <c r="S655" s="28" t="s">
        <v>28</v>
      </c>
      <c r="T655" s="32" t="s">
        <v>29</v>
      </c>
    </row>
    <row r="656" spans="1:20">
      <c r="A656" s="28">
        <v>643</v>
      </c>
      <c r="B656" s="26" t="s">
        <v>820</v>
      </c>
      <c r="C656" s="27" t="s">
        <v>815</v>
      </c>
      <c r="D656" s="26" t="s">
        <v>91</v>
      </c>
      <c r="E656" s="28" t="s">
        <v>27</v>
      </c>
      <c r="F656" s="33">
        <v>20000</v>
      </c>
      <c r="G656" s="56">
        <v>0</v>
      </c>
      <c r="H656" s="30">
        <v>25</v>
      </c>
      <c r="I656" s="30">
        <v>574</v>
      </c>
      <c r="J656" s="30">
        <f t="shared" si="77"/>
        <v>1419.9999999999998</v>
      </c>
      <c r="K656" s="29">
        <v>260</v>
      </c>
      <c r="L656" s="31">
        <v>608</v>
      </c>
      <c r="M656" s="30">
        <f t="shared" si="78"/>
        <v>1418</v>
      </c>
      <c r="N656" s="30">
        <v>0</v>
      </c>
      <c r="O656" s="30">
        <f t="shared" si="79"/>
        <v>1182</v>
      </c>
      <c r="P656" s="30">
        <f t="shared" si="80"/>
        <v>1207</v>
      </c>
      <c r="Q656" s="30">
        <f t="shared" si="81"/>
        <v>3098</v>
      </c>
      <c r="R656" s="30">
        <f t="shared" si="76"/>
        <v>18793</v>
      </c>
      <c r="S656" s="28" t="s">
        <v>38</v>
      </c>
      <c r="T656" s="32" t="s">
        <v>29</v>
      </c>
    </row>
    <row r="657" spans="1:20">
      <c r="A657" s="28">
        <v>644</v>
      </c>
      <c r="B657" s="26" t="s">
        <v>821</v>
      </c>
      <c r="C657" s="27" t="s">
        <v>815</v>
      </c>
      <c r="D657" s="26" t="s">
        <v>124</v>
      </c>
      <c r="E657" s="28" t="s">
        <v>27</v>
      </c>
      <c r="F657" s="33">
        <v>11000</v>
      </c>
      <c r="G657" s="56">
        <v>0</v>
      </c>
      <c r="H657" s="30">
        <v>25</v>
      </c>
      <c r="I657" s="30">
        <v>315.7</v>
      </c>
      <c r="J657" s="30">
        <f t="shared" si="77"/>
        <v>780.99999999999989</v>
      </c>
      <c r="K657" s="29">
        <v>143</v>
      </c>
      <c r="L657" s="31">
        <v>334.4</v>
      </c>
      <c r="M657" s="30">
        <f t="shared" si="78"/>
        <v>779.90000000000009</v>
      </c>
      <c r="N657" s="30">
        <v>0</v>
      </c>
      <c r="O657" s="30">
        <f t="shared" si="79"/>
        <v>650.09999999999991</v>
      </c>
      <c r="P657" s="30">
        <f t="shared" si="80"/>
        <v>675.09999999999991</v>
      </c>
      <c r="Q657" s="30">
        <f t="shared" si="81"/>
        <v>1703.9</v>
      </c>
      <c r="R657" s="30">
        <f t="shared" si="76"/>
        <v>10324.9</v>
      </c>
      <c r="S657" s="28" t="s">
        <v>28</v>
      </c>
      <c r="T657" s="32" t="s">
        <v>29</v>
      </c>
    </row>
    <row r="658" spans="1:20">
      <c r="A658" s="28">
        <v>645</v>
      </c>
      <c r="B658" s="26" t="s">
        <v>822</v>
      </c>
      <c r="C658" s="27" t="s">
        <v>815</v>
      </c>
      <c r="D658" s="26" t="s">
        <v>358</v>
      </c>
      <c r="E658" s="28" t="s">
        <v>27</v>
      </c>
      <c r="F658" s="33">
        <v>15000</v>
      </c>
      <c r="G658" s="56">
        <v>0</v>
      </c>
      <c r="H658" s="30">
        <v>25</v>
      </c>
      <c r="I658" s="30">
        <v>430.5</v>
      </c>
      <c r="J658" s="30">
        <f t="shared" si="77"/>
        <v>1065</v>
      </c>
      <c r="K658" s="29">
        <v>195</v>
      </c>
      <c r="L658" s="31">
        <v>456</v>
      </c>
      <c r="M658" s="30">
        <f t="shared" si="78"/>
        <v>1063.5</v>
      </c>
      <c r="N658" s="30">
        <v>0</v>
      </c>
      <c r="O658" s="30">
        <f t="shared" si="79"/>
        <v>886.5</v>
      </c>
      <c r="P658" s="30">
        <f t="shared" si="80"/>
        <v>911.5</v>
      </c>
      <c r="Q658" s="30">
        <f t="shared" si="81"/>
        <v>2323.5</v>
      </c>
      <c r="R658" s="30">
        <f t="shared" si="76"/>
        <v>14088.5</v>
      </c>
      <c r="S658" s="28" t="s">
        <v>28</v>
      </c>
      <c r="T658" s="32" t="s">
        <v>29</v>
      </c>
    </row>
    <row r="659" spans="1:20">
      <c r="A659" s="28">
        <v>646</v>
      </c>
      <c r="B659" s="26" t="s">
        <v>823</v>
      </c>
      <c r="C659" s="27" t="s">
        <v>815</v>
      </c>
      <c r="D659" s="26" t="s">
        <v>124</v>
      </c>
      <c r="E659" s="28" t="s">
        <v>27</v>
      </c>
      <c r="F659" s="33">
        <v>11000</v>
      </c>
      <c r="G659" s="56">
        <v>0</v>
      </c>
      <c r="H659" s="30">
        <v>25</v>
      </c>
      <c r="I659" s="30">
        <v>315.7</v>
      </c>
      <c r="J659" s="30">
        <f t="shared" si="77"/>
        <v>780.99999999999989</v>
      </c>
      <c r="K659" s="29">
        <v>143</v>
      </c>
      <c r="L659" s="31">
        <v>334.4</v>
      </c>
      <c r="M659" s="30">
        <f t="shared" si="78"/>
        <v>779.90000000000009</v>
      </c>
      <c r="N659" s="30">
        <v>0</v>
      </c>
      <c r="O659" s="30">
        <f t="shared" si="79"/>
        <v>650.09999999999991</v>
      </c>
      <c r="P659" s="30">
        <f t="shared" si="80"/>
        <v>675.09999999999991</v>
      </c>
      <c r="Q659" s="30">
        <f t="shared" si="81"/>
        <v>1703.9</v>
      </c>
      <c r="R659" s="30">
        <f t="shared" si="76"/>
        <v>10324.9</v>
      </c>
      <c r="S659" s="28" t="s">
        <v>28</v>
      </c>
      <c r="T659" s="32" t="s">
        <v>29</v>
      </c>
    </row>
    <row r="660" spans="1:20">
      <c r="A660" s="28">
        <v>647</v>
      </c>
      <c r="B660" s="26" t="s">
        <v>824</v>
      </c>
      <c r="C660" s="27" t="s">
        <v>815</v>
      </c>
      <c r="D660" s="26" t="s">
        <v>124</v>
      </c>
      <c r="E660" s="28" t="s">
        <v>27</v>
      </c>
      <c r="F660" s="33">
        <v>10000</v>
      </c>
      <c r="G660" s="56">
        <v>0</v>
      </c>
      <c r="H660" s="30">
        <v>25</v>
      </c>
      <c r="I660" s="30">
        <v>287</v>
      </c>
      <c r="J660" s="30">
        <f t="shared" si="77"/>
        <v>709.99999999999989</v>
      </c>
      <c r="K660" s="29">
        <v>130</v>
      </c>
      <c r="L660" s="31">
        <v>304</v>
      </c>
      <c r="M660" s="30">
        <f t="shared" si="78"/>
        <v>709</v>
      </c>
      <c r="N660" s="30">
        <v>0</v>
      </c>
      <c r="O660" s="30">
        <f t="shared" si="79"/>
        <v>591</v>
      </c>
      <c r="P660" s="30">
        <f t="shared" si="80"/>
        <v>616</v>
      </c>
      <c r="Q660" s="30">
        <f t="shared" si="81"/>
        <v>1549</v>
      </c>
      <c r="R660" s="30">
        <f t="shared" si="76"/>
        <v>9384</v>
      </c>
      <c r="S660" s="28" t="s">
        <v>28</v>
      </c>
      <c r="T660" s="32" t="s">
        <v>29</v>
      </c>
    </row>
    <row r="661" spans="1:20">
      <c r="A661" s="28">
        <v>648</v>
      </c>
      <c r="B661" s="26" t="s">
        <v>825</v>
      </c>
      <c r="C661" s="27" t="s">
        <v>815</v>
      </c>
      <c r="D661" s="26" t="s">
        <v>124</v>
      </c>
      <c r="E661" s="28" t="s">
        <v>27</v>
      </c>
      <c r="F661" s="33">
        <v>11000</v>
      </c>
      <c r="G661" s="56">
        <v>0</v>
      </c>
      <c r="H661" s="30">
        <v>25</v>
      </c>
      <c r="I661" s="30">
        <v>315.7</v>
      </c>
      <c r="J661" s="30">
        <f t="shared" si="77"/>
        <v>780.99999999999989</v>
      </c>
      <c r="K661" s="29">
        <v>143</v>
      </c>
      <c r="L661" s="31">
        <v>334.4</v>
      </c>
      <c r="M661" s="30">
        <f t="shared" si="78"/>
        <v>779.90000000000009</v>
      </c>
      <c r="N661" s="30">
        <v>0</v>
      </c>
      <c r="O661" s="30">
        <f t="shared" si="79"/>
        <v>650.09999999999991</v>
      </c>
      <c r="P661" s="30">
        <f t="shared" si="80"/>
        <v>675.09999999999991</v>
      </c>
      <c r="Q661" s="30">
        <f t="shared" si="81"/>
        <v>1703.9</v>
      </c>
      <c r="R661" s="30">
        <f t="shared" si="76"/>
        <v>10324.9</v>
      </c>
      <c r="S661" s="28" t="s">
        <v>28</v>
      </c>
      <c r="T661" s="32" t="s">
        <v>29</v>
      </c>
    </row>
    <row r="662" spans="1:20">
      <c r="A662" s="28">
        <v>649</v>
      </c>
      <c r="B662" s="26" t="s">
        <v>826</v>
      </c>
      <c r="C662" s="27" t="s">
        <v>815</v>
      </c>
      <c r="D662" s="26" t="s">
        <v>124</v>
      </c>
      <c r="E662" s="28" t="s">
        <v>27</v>
      </c>
      <c r="F662" s="33">
        <v>10000</v>
      </c>
      <c r="G662" s="56">
        <v>0</v>
      </c>
      <c r="H662" s="30">
        <v>25</v>
      </c>
      <c r="I662" s="30">
        <v>287</v>
      </c>
      <c r="J662" s="30">
        <f t="shared" si="77"/>
        <v>709.99999999999989</v>
      </c>
      <c r="K662" s="29">
        <v>130</v>
      </c>
      <c r="L662" s="31">
        <v>304</v>
      </c>
      <c r="M662" s="30">
        <f t="shared" si="78"/>
        <v>709</v>
      </c>
      <c r="N662" s="30">
        <v>0</v>
      </c>
      <c r="O662" s="30">
        <f t="shared" si="79"/>
        <v>591</v>
      </c>
      <c r="P662" s="30">
        <f t="shared" si="80"/>
        <v>616</v>
      </c>
      <c r="Q662" s="30">
        <f t="shared" si="81"/>
        <v>1549</v>
      </c>
      <c r="R662" s="30">
        <f t="shared" si="76"/>
        <v>9384</v>
      </c>
      <c r="S662" s="28" t="s">
        <v>28</v>
      </c>
      <c r="T662" s="32" t="s">
        <v>29</v>
      </c>
    </row>
    <row r="663" spans="1:20">
      <c r="A663" s="28">
        <v>650</v>
      </c>
      <c r="B663" s="26" t="s">
        <v>827</v>
      </c>
      <c r="C663" s="27" t="s">
        <v>815</v>
      </c>
      <c r="D663" s="26" t="s">
        <v>124</v>
      </c>
      <c r="E663" s="28" t="s">
        <v>27</v>
      </c>
      <c r="F663" s="33">
        <v>10000</v>
      </c>
      <c r="G663" s="56">
        <v>0</v>
      </c>
      <c r="H663" s="30">
        <v>25</v>
      </c>
      <c r="I663" s="30">
        <v>287</v>
      </c>
      <c r="J663" s="30">
        <f t="shared" si="77"/>
        <v>709.99999999999989</v>
      </c>
      <c r="K663" s="29">
        <v>130</v>
      </c>
      <c r="L663" s="31">
        <v>304</v>
      </c>
      <c r="M663" s="30">
        <f t="shared" si="78"/>
        <v>709</v>
      </c>
      <c r="N663" s="30">
        <v>0</v>
      </c>
      <c r="O663" s="30">
        <f t="shared" si="79"/>
        <v>591</v>
      </c>
      <c r="P663" s="30">
        <f t="shared" si="80"/>
        <v>616</v>
      </c>
      <c r="Q663" s="30">
        <f t="shared" si="81"/>
        <v>1549</v>
      </c>
      <c r="R663" s="30">
        <f t="shared" si="76"/>
        <v>9384</v>
      </c>
      <c r="S663" s="28" t="s">
        <v>38</v>
      </c>
      <c r="T663" s="32" t="s">
        <v>29</v>
      </c>
    </row>
    <row r="664" spans="1:20">
      <c r="A664" s="28">
        <v>651</v>
      </c>
      <c r="B664" s="26" t="s">
        <v>828</v>
      </c>
      <c r="C664" s="27" t="s">
        <v>815</v>
      </c>
      <c r="D664" s="26" t="s">
        <v>124</v>
      </c>
      <c r="E664" s="28" t="s">
        <v>27</v>
      </c>
      <c r="F664" s="33">
        <v>11000</v>
      </c>
      <c r="G664" s="56">
        <v>0</v>
      </c>
      <c r="H664" s="30">
        <v>25</v>
      </c>
      <c r="I664" s="30">
        <v>315.7</v>
      </c>
      <c r="J664" s="30">
        <f t="shared" si="77"/>
        <v>780.99999999999989</v>
      </c>
      <c r="K664" s="29">
        <v>143</v>
      </c>
      <c r="L664" s="31">
        <v>334.4</v>
      </c>
      <c r="M664" s="30">
        <f t="shared" si="78"/>
        <v>779.90000000000009</v>
      </c>
      <c r="N664" s="30">
        <v>0</v>
      </c>
      <c r="O664" s="30">
        <f t="shared" si="79"/>
        <v>650.09999999999991</v>
      </c>
      <c r="P664" s="30">
        <f t="shared" si="80"/>
        <v>675.09999999999991</v>
      </c>
      <c r="Q664" s="30">
        <f t="shared" si="81"/>
        <v>1703.9</v>
      </c>
      <c r="R664" s="30">
        <f t="shared" si="76"/>
        <v>10324.9</v>
      </c>
      <c r="S664" s="28" t="s">
        <v>28</v>
      </c>
      <c r="T664" s="32" t="s">
        <v>29</v>
      </c>
    </row>
    <row r="665" spans="1:20">
      <c r="A665" s="28">
        <v>652</v>
      </c>
      <c r="B665" s="26" t="s">
        <v>829</v>
      </c>
      <c r="C665" s="27" t="s">
        <v>815</v>
      </c>
      <c r="D665" s="26" t="s">
        <v>124</v>
      </c>
      <c r="E665" s="28" t="s">
        <v>27</v>
      </c>
      <c r="F665" s="33">
        <v>11000</v>
      </c>
      <c r="G665" s="56">
        <v>0</v>
      </c>
      <c r="H665" s="30">
        <v>25</v>
      </c>
      <c r="I665" s="30">
        <v>315.7</v>
      </c>
      <c r="J665" s="30">
        <f t="shared" si="77"/>
        <v>780.99999999999989</v>
      </c>
      <c r="K665" s="29">
        <v>143</v>
      </c>
      <c r="L665" s="31">
        <v>334.4</v>
      </c>
      <c r="M665" s="30">
        <f t="shared" si="78"/>
        <v>779.90000000000009</v>
      </c>
      <c r="N665" s="30">
        <v>0</v>
      </c>
      <c r="O665" s="30">
        <f t="shared" si="79"/>
        <v>650.09999999999991</v>
      </c>
      <c r="P665" s="30">
        <f t="shared" si="80"/>
        <v>675.09999999999991</v>
      </c>
      <c r="Q665" s="30">
        <f t="shared" si="81"/>
        <v>1703.9</v>
      </c>
      <c r="R665" s="30">
        <f t="shared" si="76"/>
        <v>10324.9</v>
      </c>
      <c r="S665" s="28" t="s">
        <v>28</v>
      </c>
      <c r="T665" s="32" t="s">
        <v>29</v>
      </c>
    </row>
    <row r="666" spans="1:20">
      <c r="A666" s="28">
        <v>653</v>
      </c>
      <c r="B666" s="26" t="s">
        <v>830</v>
      </c>
      <c r="C666" s="27" t="s">
        <v>815</v>
      </c>
      <c r="D666" s="26" t="s">
        <v>124</v>
      </c>
      <c r="E666" s="28" t="s">
        <v>27</v>
      </c>
      <c r="F666" s="33">
        <v>10000</v>
      </c>
      <c r="G666" s="56">
        <v>0</v>
      </c>
      <c r="H666" s="30">
        <v>25</v>
      </c>
      <c r="I666" s="30">
        <v>287</v>
      </c>
      <c r="J666" s="30">
        <f t="shared" si="77"/>
        <v>709.99999999999989</v>
      </c>
      <c r="K666" s="29">
        <v>130</v>
      </c>
      <c r="L666" s="31">
        <v>304</v>
      </c>
      <c r="M666" s="30">
        <f t="shared" si="78"/>
        <v>709</v>
      </c>
      <c r="N666" s="30">
        <v>0</v>
      </c>
      <c r="O666" s="30">
        <f t="shared" si="79"/>
        <v>591</v>
      </c>
      <c r="P666" s="30">
        <f t="shared" si="80"/>
        <v>616</v>
      </c>
      <c r="Q666" s="30">
        <f t="shared" si="81"/>
        <v>1549</v>
      </c>
      <c r="R666" s="30">
        <f t="shared" si="76"/>
        <v>9384</v>
      </c>
      <c r="S666" s="28" t="s">
        <v>28</v>
      </c>
      <c r="T666" s="32" t="s">
        <v>29</v>
      </c>
    </row>
    <row r="667" spans="1:20">
      <c r="A667" s="28">
        <v>654</v>
      </c>
      <c r="B667" s="26" t="s">
        <v>831</v>
      </c>
      <c r="C667" s="27" t="s">
        <v>815</v>
      </c>
      <c r="D667" s="26" t="s">
        <v>124</v>
      </c>
      <c r="E667" s="28" t="s">
        <v>27</v>
      </c>
      <c r="F667" s="33">
        <v>10000</v>
      </c>
      <c r="G667" s="56">
        <v>0</v>
      </c>
      <c r="H667" s="30">
        <v>25</v>
      </c>
      <c r="I667" s="30">
        <v>287</v>
      </c>
      <c r="J667" s="30">
        <f t="shared" si="77"/>
        <v>709.99999999999989</v>
      </c>
      <c r="K667" s="29">
        <v>130</v>
      </c>
      <c r="L667" s="31">
        <v>304</v>
      </c>
      <c r="M667" s="30">
        <f t="shared" si="78"/>
        <v>709</v>
      </c>
      <c r="N667" s="30">
        <v>0</v>
      </c>
      <c r="O667" s="30">
        <f t="shared" si="79"/>
        <v>591</v>
      </c>
      <c r="P667" s="30">
        <f t="shared" si="80"/>
        <v>616</v>
      </c>
      <c r="Q667" s="30">
        <f t="shared" si="81"/>
        <v>1549</v>
      </c>
      <c r="R667" s="30">
        <f t="shared" si="76"/>
        <v>9384</v>
      </c>
      <c r="S667" s="28" t="s">
        <v>28</v>
      </c>
      <c r="T667" s="32" t="s">
        <v>29</v>
      </c>
    </row>
    <row r="668" spans="1:20">
      <c r="A668" s="28">
        <v>655</v>
      </c>
      <c r="B668" s="26" t="s">
        <v>832</v>
      </c>
      <c r="C668" s="27" t="s">
        <v>815</v>
      </c>
      <c r="D668" s="26" t="s">
        <v>124</v>
      </c>
      <c r="E668" s="28" t="s">
        <v>27</v>
      </c>
      <c r="F668" s="33">
        <v>11000</v>
      </c>
      <c r="G668" s="56">
        <v>0</v>
      </c>
      <c r="H668" s="30">
        <v>25</v>
      </c>
      <c r="I668" s="30">
        <v>315.7</v>
      </c>
      <c r="J668" s="30">
        <f t="shared" si="77"/>
        <v>780.99999999999989</v>
      </c>
      <c r="K668" s="29">
        <v>143</v>
      </c>
      <c r="L668" s="31">
        <v>334.4</v>
      </c>
      <c r="M668" s="30">
        <f t="shared" si="78"/>
        <v>779.90000000000009</v>
      </c>
      <c r="N668" s="30">
        <v>0</v>
      </c>
      <c r="O668" s="30">
        <f t="shared" si="79"/>
        <v>650.09999999999991</v>
      </c>
      <c r="P668" s="30">
        <f t="shared" si="80"/>
        <v>675.09999999999991</v>
      </c>
      <c r="Q668" s="30">
        <f t="shared" si="81"/>
        <v>1703.9</v>
      </c>
      <c r="R668" s="30">
        <f t="shared" si="76"/>
        <v>10324.9</v>
      </c>
      <c r="S668" s="28" t="s">
        <v>28</v>
      </c>
      <c r="T668" s="32" t="s">
        <v>29</v>
      </c>
    </row>
    <row r="669" spans="1:20">
      <c r="A669" s="28">
        <v>656</v>
      </c>
      <c r="B669" s="26" t="s">
        <v>833</v>
      </c>
      <c r="C669" s="27" t="s">
        <v>815</v>
      </c>
      <c r="D669" s="26" t="s">
        <v>124</v>
      </c>
      <c r="E669" s="28" t="s">
        <v>27</v>
      </c>
      <c r="F669" s="33">
        <v>11000</v>
      </c>
      <c r="G669" s="56">
        <v>0</v>
      </c>
      <c r="H669" s="30">
        <v>25</v>
      </c>
      <c r="I669" s="30">
        <v>315.7</v>
      </c>
      <c r="J669" s="30">
        <f t="shared" si="77"/>
        <v>780.99999999999989</v>
      </c>
      <c r="K669" s="29">
        <v>143</v>
      </c>
      <c r="L669" s="31">
        <v>334.4</v>
      </c>
      <c r="M669" s="30">
        <f t="shared" si="78"/>
        <v>779.90000000000009</v>
      </c>
      <c r="N669" s="30">
        <v>0</v>
      </c>
      <c r="O669" s="30">
        <f t="shared" si="79"/>
        <v>650.09999999999991</v>
      </c>
      <c r="P669" s="30">
        <f t="shared" si="80"/>
        <v>675.09999999999991</v>
      </c>
      <c r="Q669" s="30">
        <f t="shared" si="81"/>
        <v>1703.9</v>
      </c>
      <c r="R669" s="30">
        <f t="shared" si="76"/>
        <v>10324.9</v>
      </c>
      <c r="S669" s="28" t="s">
        <v>28</v>
      </c>
      <c r="T669" s="32" t="s">
        <v>29</v>
      </c>
    </row>
    <row r="670" spans="1:20">
      <c r="A670" s="28">
        <v>657</v>
      </c>
      <c r="B670" s="26" t="s">
        <v>834</v>
      </c>
      <c r="C670" s="27" t="s">
        <v>815</v>
      </c>
      <c r="D670" s="26" t="s">
        <v>124</v>
      </c>
      <c r="E670" s="28" t="s">
        <v>27</v>
      </c>
      <c r="F670" s="33">
        <v>11000</v>
      </c>
      <c r="G670" s="56">
        <v>0</v>
      </c>
      <c r="H670" s="30">
        <v>25</v>
      </c>
      <c r="I670" s="30">
        <v>315.7</v>
      </c>
      <c r="J670" s="30">
        <f t="shared" si="77"/>
        <v>780.99999999999989</v>
      </c>
      <c r="K670" s="29">
        <v>143</v>
      </c>
      <c r="L670" s="31">
        <v>334.4</v>
      </c>
      <c r="M670" s="30">
        <f t="shared" si="78"/>
        <v>779.90000000000009</v>
      </c>
      <c r="N670" s="30">
        <v>0</v>
      </c>
      <c r="O670" s="30">
        <f t="shared" si="79"/>
        <v>650.09999999999991</v>
      </c>
      <c r="P670" s="30">
        <f t="shared" si="80"/>
        <v>675.09999999999991</v>
      </c>
      <c r="Q670" s="30">
        <f t="shared" si="81"/>
        <v>1703.9</v>
      </c>
      <c r="R670" s="30">
        <f t="shared" si="76"/>
        <v>10324.9</v>
      </c>
      <c r="S670" s="28" t="s">
        <v>28</v>
      </c>
      <c r="T670" s="32" t="s">
        <v>29</v>
      </c>
    </row>
    <row r="671" spans="1:20">
      <c r="A671" s="28">
        <v>658</v>
      </c>
      <c r="B671" s="26" t="s">
        <v>835</v>
      </c>
      <c r="C671" s="27" t="s">
        <v>815</v>
      </c>
      <c r="D671" s="26" t="s">
        <v>97</v>
      </c>
      <c r="E671" s="28" t="s">
        <v>27</v>
      </c>
      <c r="F671" s="33">
        <v>18000</v>
      </c>
      <c r="G671" s="56">
        <v>0</v>
      </c>
      <c r="H671" s="30">
        <v>25</v>
      </c>
      <c r="I671" s="30">
        <f>F671*2.87%</f>
        <v>516.6</v>
      </c>
      <c r="J671" s="30">
        <f t="shared" si="77"/>
        <v>1277.9999999999998</v>
      </c>
      <c r="K671" s="29">
        <f>F671*1.3%</f>
        <v>234.00000000000003</v>
      </c>
      <c r="L671" s="31">
        <f>F671*3.04%</f>
        <v>547.20000000000005</v>
      </c>
      <c r="M671" s="30">
        <f t="shared" si="78"/>
        <v>1276.2</v>
      </c>
      <c r="N671" s="30">
        <v>0</v>
      </c>
      <c r="O671" s="30">
        <f t="shared" si="79"/>
        <v>1063.8000000000002</v>
      </c>
      <c r="P671" s="30">
        <f t="shared" si="80"/>
        <v>1088.8000000000002</v>
      </c>
      <c r="Q671" s="30">
        <f t="shared" si="81"/>
        <v>2788.2</v>
      </c>
      <c r="R671" s="30">
        <f t="shared" si="76"/>
        <v>16911.2</v>
      </c>
      <c r="S671" s="28" t="s">
        <v>28</v>
      </c>
      <c r="T671" s="32" t="s">
        <v>29</v>
      </c>
    </row>
    <row r="672" spans="1:20">
      <c r="A672" s="28">
        <v>659</v>
      </c>
      <c r="B672" s="26" t="s">
        <v>836</v>
      </c>
      <c r="C672" s="27" t="s">
        <v>837</v>
      </c>
      <c r="D672" s="26" t="s">
        <v>231</v>
      </c>
      <c r="E672" s="28" t="s">
        <v>27</v>
      </c>
      <c r="F672" s="33">
        <v>21420.18</v>
      </c>
      <c r="G672" s="56">
        <v>0</v>
      </c>
      <c r="H672" s="30">
        <v>25</v>
      </c>
      <c r="I672" s="30">
        <v>614.75916600000005</v>
      </c>
      <c r="J672" s="30">
        <f t="shared" si="77"/>
        <v>1520.83278</v>
      </c>
      <c r="K672" s="29">
        <v>278.45999999999998</v>
      </c>
      <c r="L672" s="31">
        <v>651.17347200000006</v>
      </c>
      <c r="M672" s="30">
        <f t="shared" si="78"/>
        <v>1518.6907620000002</v>
      </c>
      <c r="N672" s="30">
        <v>0</v>
      </c>
      <c r="O672" s="30">
        <f t="shared" si="79"/>
        <v>1265.9326380000002</v>
      </c>
      <c r="P672" s="30">
        <f t="shared" si="80"/>
        <v>1290.9326380000002</v>
      </c>
      <c r="Q672" s="30">
        <f t="shared" si="81"/>
        <v>3317.9835419999999</v>
      </c>
      <c r="R672" s="30">
        <f t="shared" si="76"/>
        <v>20129.247362000002</v>
      </c>
      <c r="S672" s="28" t="s">
        <v>28</v>
      </c>
      <c r="T672" s="32" t="s">
        <v>29</v>
      </c>
    </row>
    <row r="673" spans="1:20">
      <c r="A673" s="28">
        <v>660</v>
      </c>
      <c r="B673" s="26" t="s">
        <v>838</v>
      </c>
      <c r="C673" s="27" t="s">
        <v>837</v>
      </c>
      <c r="D673" s="26" t="s">
        <v>124</v>
      </c>
      <c r="E673" s="28" t="s">
        <v>27</v>
      </c>
      <c r="F673" s="33">
        <v>10000</v>
      </c>
      <c r="G673" s="56">
        <v>0</v>
      </c>
      <c r="H673" s="30">
        <v>25</v>
      </c>
      <c r="I673" s="30">
        <v>287</v>
      </c>
      <c r="J673" s="30">
        <f t="shared" si="77"/>
        <v>709.99999999999989</v>
      </c>
      <c r="K673" s="29">
        <v>130</v>
      </c>
      <c r="L673" s="31">
        <v>304</v>
      </c>
      <c r="M673" s="30">
        <f t="shared" si="78"/>
        <v>709</v>
      </c>
      <c r="N673" s="30">
        <v>0</v>
      </c>
      <c r="O673" s="30">
        <f t="shared" si="79"/>
        <v>591</v>
      </c>
      <c r="P673" s="30">
        <f t="shared" si="80"/>
        <v>616</v>
      </c>
      <c r="Q673" s="30">
        <f t="shared" si="81"/>
        <v>1549</v>
      </c>
      <c r="R673" s="30">
        <f t="shared" si="76"/>
        <v>9384</v>
      </c>
      <c r="S673" s="28" t="s">
        <v>38</v>
      </c>
      <c r="T673" s="32" t="s">
        <v>29</v>
      </c>
    </row>
    <row r="674" spans="1:20">
      <c r="A674" s="28">
        <v>661</v>
      </c>
      <c r="B674" s="26" t="s">
        <v>839</v>
      </c>
      <c r="C674" s="27" t="s">
        <v>837</v>
      </c>
      <c r="D674" s="26" t="s">
        <v>124</v>
      </c>
      <c r="E674" s="28" t="s">
        <v>27</v>
      </c>
      <c r="F674" s="33">
        <v>10000</v>
      </c>
      <c r="G674" s="56">
        <v>0</v>
      </c>
      <c r="H674" s="30">
        <v>25</v>
      </c>
      <c r="I674" s="30">
        <v>287</v>
      </c>
      <c r="J674" s="30">
        <f t="shared" si="77"/>
        <v>709.99999999999989</v>
      </c>
      <c r="K674" s="29">
        <v>130</v>
      </c>
      <c r="L674" s="31">
        <v>304</v>
      </c>
      <c r="M674" s="30">
        <f t="shared" si="78"/>
        <v>709</v>
      </c>
      <c r="N674" s="30">
        <v>0</v>
      </c>
      <c r="O674" s="30">
        <f t="shared" si="79"/>
        <v>591</v>
      </c>
      <c r="P674" s="30">
        <f t="shared" si="80"/>
        <v>616</v>
      </c>
      <c r="Q674" s="30">
        <f t="shared" si="81"/>
        <v>1549</v>
      </c>
      <c r="R674" s="30">
        <f t="shared" si="76"/>
        <v>9384</v>
      </c>
      <c r="S674" s="28" t="s">
        <v>28</v>
      </c>
      <c r="T674" s="32" t="s">
        <v>29</v>
      </c>
    </row>
    <row r="675" spans="1:20">
      <c r="A675" s="28">
        <v>662</v>
      </c>
      <c r="B675" s="26" t="s">
        <v>840</v>
      </c>
      <c r="C675" s="27" t="s">
        <v>837</v>
      </c>
      <c r="D675" s="26" t="s">
        <v>124</v>
      </c>
      <c r="E675" s="28" t="s">
        <v>27</v>
      </c>
      <c r="F675" s="33">
        <v>10000</v>
      </c>
      <c r="G675" s="56">
        <v>0</v>
      </c>
      <c r="H675" s="30">
        <v>25</v>
      </c>
      <c r="I675" s="30">
        <v>287</v>
      </c>
      <c r="J675" s="30">
        <f t="shared" si="77"/>
        <v>709.99999999999989</v>
      </c>
      <c r="K675" s="29">
        <v>130</v>
      </c>
      <c r="L675" s="31">
        <v>304</v>
      </c>
      <c r="M675" s="30">
        <f t="shared" si="78"/>
        <v>709</v>
      </c>
      <c r="N675" s="30">
        <v>0</v>
      </c>
      <c r="O675" s="30">
        <f t="shared" si="79"/>
        <v>591</v>
      </c>
      <c r="P675" s="30">
        <f t="shared" si="80"/>
        <v>616</v>
      </c>
      <c r="Q675" s="30">
        <f t="shared" si="81"/>
        <v>1549</v>
      </c>
      <c r="R675" s="30">
        <f t="shared" si="76"/>
        <v>9384</v>
      </c>
      <c r="S675" s="28" t="s">
        <v>28</v>
      </c>
      <c r="T675" s="32" t="s">
        <v>29</v>
      </c>
    </row>
    <row r="676" spans="1:20">
      <c r="A676" s="28">
        <v>663</v>
      </c>
      <c r="B676" s="26" t="s">
        <v>841</v>
      </c>
      <c r="C676" s="27" t="s">
        <v>837</v>
      </c>
      <c r="D676" s="26" t="s">
        <v>124</v>
      </c>
      <c r="E676" s="28" t="s">
        <v>27</v>
      </c>
      <c r="F676" s="33">
        <v>10000</v>
      </c>
      <c r="G676" s="56">
        <v>0</v>
      </c>
      <c r="H676" s="30">
        <v>25</v>
      </c>
      <c r="I676" s="30">
        <v>287</v>
      </c>
      <c r="J676" s="30">
        <f t="shared" si="77"/>
        <v>709.99999999999989</v>
      </c>
      <c r="K676" s="29">
        <v>130</v>
      </c>
      <c r="L676" s="31">
        <v>304</v>
      </c>
      <c r="M676" s="30">
        <f t="shared" si="78"/>
        <v>709</v>
      </c>
      <c r="N676" s="30">
        <v>0</v>
      </c>
      <c r="O676" s="30">
        <f t="shared" si="79"/>
        <v>591</v>
      </c>
      <c r="P676" s="30">
        <f t="shared" si="80"/>
        <v>616</v>
      </c>
      <c r="Q676" s="30">
        <f t="shared" si="81"/>
        <v>1549</v>
      </c>
      <c r="R676" s="30">
        <f t="shared" si="76"/>
        <v>9384</v>
      </c>
      <c r="S676" s="28" t="s">
        <v>28</v>
      </c>
      <c r="T676" s="32" t="s">
        <v>29</v>
      </c>
    </row>
    <row r="677" spans="1:20">
      <c r="A677" s="28">
        <v>664</v>
      </c>
      <c r="B677" s="26" t="s">
        <v>842</v>
      </c>
      <c r="C677" s="27" t="s">
        <v>837</v>
      </c>
      <c r="D677" s="26" t="s">
        <v>124</v>
      </c>
      <c r="E677" s="28" t="s">
        <v>27</v>
      </c>
      <c r="F677" s="33">
        <v>10000</v>
      </c>
      <c r="G677" s="56">
        <v>0</v>
      </c>
      <c r="H677" s="30">
        <v>25</v>
      </c>
      <c r="I677" s="30">
        <v>287</v>
      </c>
      <c r="J677" s="30">
        <f t="shared" si="77"/>
        <v>709.99999999999989</v>
      </c>
      <c r="K677" s="29">
        <v>130</v>
      </c>
      <c r="L677" s="31">
        <v>304</v>
      </c>
      <c r="M677" s="30">
        <f t="shared" si="78"/>
        <v>709</v>
      </c>
      <c r="N677" s="30">
        <v>0</v>
      </c>
      <c r="O677" s="30">
        <f t="shared" si="79"/>
        <v>591</v>
      </c>
      <c r="P677" s="30">
        <f t="shared" si="80"/>
        <v>616</v>
      </c>
      <c r="Q677" s="30">
        <f t="shared" si="81"/>
        <v>1549</v>
      </c>
      <c r="R677" s="30">
        <f t="shared" si="76"/>
        <v>9384</v>
      </c>
      <c r="S677" s="28" t="s">
        <v>28</v>
      </c>
      <c r="T677" s="32" t="s">
        <v>29</v>
      </c>
    </row>
    <row r="678" spans="1:20">
      <c r="A678" s="28">
        <v>665</v>
      </c>
      <c r="B678" s="26" t="s">
        <v>843</v>
      </c>
      <c r="C678" s="27" t="s">
        <v>837</v>
      </c>
      <c r="D678" s="26" t="s">
        <v>124</v>
      </c>
      <c r="E678" s="28" t="s">
        <v>27</v>
      </c>
      <c r="F678" s="33">
        <v>10000</v>
      </c>
      <c r="G678" s="56">
        <v>0</v>
      </c>
      <c r="H678" s="30">
        <v>25</v>
      </c>
      <c r="I678" s="30">
        <v>287</v>
      </c>
      <c r="J678" s="30">
        <f t="shared" si="77"/>
        <v>709.99999999999989</v>
      </c>
      <c r="K678" s="29">
        <v>130</v>
      </c>
      <c r="L678" s="31">
        <v>304</v>
      </c>
      <c r="M678" s="30">
        <f t="shared" si="78"/>
        <v>709</v>
      </c>
      <c r="N678" s="30">
        <v>0</v>
      </c>
      <c r="O678" s="30">
        <f t="shared" si="79"/>
        <v>591</v>
      </c>
      <c r="P678" s="30">
        <f t="shared" si="80"/>
        <v>616</v>
      </c>
      <c r="Q678" s="30">
        <f t="shared" si="81"/>
        <v>1549</v>
      </c>
      <c r="R678" s="30">
        <f t="shared" si="76"/>
        <v>9384</v>
      </c>
      <c r="S678" s="28" t="s">
        <v>38</v>
      </c>
      <c r="T678" s="32" t="s">
        <v>29</v>
      </c>
    </row>
    <row r="679" spans="1:20">
      <c r="A679" s="28">
        <v>666</v>
      </c>
      <c r="B679" s="26" t="s">
        <v>844</v>
      </c>
      <c r="C679" s="27" t="s">
        <v>837</v>
      </c>
      <c r="D679" s="26" t="s">
        <v>124</v>
      </c>
      <c r="E679" s="28" t="s">
        <v>27</v>
      </c>
      <c r="F679" s="33">
        <v>10000</v>
      </c>
      <c r="G679" s="56">
        <v>0</v>
      </c>
      <c r="H679" s="30">
        <v>25</v>
      </c>
      <c r="I679" s="30">
        <v>287</v>
      </c>
      <c r="J679" s="30">
        <f t="shared" si="77"/>
        <v>709.99999999999989</v>
      </c>
      <c r="K679" s="29">
        <v>130</v>
      </c>
      <c r="L679" s="31">
        <v>304</v>
      </c>
      <c r="M679" s="30">
        <f t="shared" si="78"/>
        <v>709</v>
      </c>
      <c r="N679" s="30">
        <v>0</v>
      </c>
      <c r="O679" s="30">
        <f t="shared" si="79"/>
        <v>591</v>
      </c>
      <c r="P679" s="30">
        <f t="shared" si="80"/>
        <v>616</v>
      </c>
      <c r="Q679" s="30">
        <f t="shared" si="81"/>
        <v>1549</v>
      </c>
      <c r="R679" s="30">
        <f t="shared" si="76"/>
        <v>9384</v>
      </c>
      <c r="S679" s="28" t="s">
        <v>28</v>
      </c>
      <c r="T679" s="32" t="s">
        <v>29</v>
      </c>
    </row>
    <row r="680" spans="1:20">
      <c r="A680" s="28">
        <v>667</v>
      </c>
      <c r="B680" s="26" t="s">
        <v>845</v>
      </c>
      <c r="C680" s="27" t="s">
        <v>846</v>
      </c>
      <c r="D680" s="26" t="s">
        <v>97</v>
      </c>
      <c r="E680" s="28" t="s">
        <v>27</v>
      </c>
      <c r="F680" s="33">
        <v>15000</v>
      </c>
      <c r="G680" s="56">
        <v>0</v>
      </c>
      <c r="H680" s="30">
        <v>25</v>
      </c>
      <c r="I680" s="30">
        <v>430.5</v>
      </c>
      <c r="J680" s="30">
        <f t="shared" si="77"/>
        <v>1065</v>
      </c>
      <c r="K680" s="29">
        <v>195</v>
      </c>
      <c r="L680" s="31">
        <v>456</v>
      </c>
      <c r="M680" s="30">
        <f t="shared" si="78"/>
        <v>1063.5</v>
      </c>
      <c r="N680" s="30">
        <v>0</v>
      </c>
      <c r="O680" s="30">
        <f t="shared" si="79"/>
        <v>886.5</v>
      </c>
      <c r="P680" s="30">
        <f t="shared" si="80"/>
        <v>911.5</v>
      </c>
      <c r="Q680" s="30">
        <f t="shared" si="81"/>
        <v>2323.5</v>
      </c>
      <c r="R680" s="30">
        <f t="shared" si="76"/>
        <v>14088.5</v>
      </c>
      <c r="S680" s="28" t="s">
        <v>28</v>
      </c>
      <c r="T680" s="32" t="s">
        <v>29</v>
      </c>
    </row>
    <row r="681" spans="1:20">
      <c r="A681" s="28">
        <v>668</v>
      </c>
      <c r="B681" s="26" t="s">
        <v>847</v>
      </c>
      <c r="C681" s="27" t="s">
        <v>846</v>
      </c>
      <c r="D681" s="26" t="s">
        <v>124</v>
      </c>
      <c r="E681" s="28" t="s">
        <v>27</v>
      </c>
      <c r="F681" s="33">
        <v>10000</v>
      </c>
      <c r="G681" s="56">
        <v>0</v>
      </c>
      <c r="H681" s="30">
        <v>25</v>
      </c>
      <c r="I681" s="30">
        <v>287</v>
      </c>
      <c r="J681" s="30">
        <f t="shared" si="77"/>
        <v>709.99999999999989</v>
      </c>
      <c r="K681" s="29">
        <v>130</v>
      </c>
      <c r="L681" s="31">
        <v>304</v>
      </c>
      <c r="M681" s="30">
        <f t="shared" si="78"/>
        <v>709</v>
      </c>
      <c r="N681" s="30">
        <v>0</v>
      </c>
      <c r="O681" s="30">
        <f t="shared" si="79"/>
        <v>591</v>
      </c>
      <c r="P681" s="30">
        <f t="shared" si="80"/>
        <v>616</v>
      </c>
      <c r="Q681" s="30">
        <f t="shared" si="81"/>
        <v>1549</v>
      </c>
      <c r="R681" s="30">
        <f t="shared" si="76"/>
        <v>9384</v>
      </c>
      <c r="S681" s="28" t="s">
        <v>38</v>
      </c>
      <c r="T681" s="32" t="s">
        <v>29</v>
      </c>
    </row>
    <row r="682" spans="1:20">
      <c r="A682" s="28">
        <v>669</v>
      </c>
      <c r="B682" s="26" t="s">
        <v>848</v>
      </c>
      <c r="C682" s="27" t="s">
        <v>846</v>
      </c>
      <c r="D682" s="26" t="s">
        <v>124</v>
      </c>
      <c r="E682" s="28" t="s">
        <v>27</v>
      </c>
      <c r="F682" s="33">
        <v>10000</v>
      </c>
      <c r="G682" s="56">
        <v>0</v>
      </c>
      <c r="H682" s="30">
        <v>25</v>
      </c>
      <c r="I682" s="30">
        <v>287</v>
      </c>
      <c r="J682" s="30">
        <f t="shared" si="77"/>
        <v>709.99999999999989</v>
      </c>
      <c r="K682" s="29">
        <v>130</v>
      </c>
      <c r="L682" s="31">
        <v>304</v>
      </c>
      <c r="M682" s="30">
        <f t="shared" si="78"/>
        <v>709</v>
      </c>
      <c r="N682" s="30">
        <v>0</v>
      </c>
      <c r="O682" s="30">
        <f t="shared" si="79"/>
        <v>591</v>
      </c>
      <c r="P682" s="30">
        <f t="shared" si="80"/>
        <v>616</v>
      </c>
      <c r="Q682" s="30">
        <f t="shared" si="81"/>
        <v>1549</v>
      </c>
      <c r="R682" s="30">
        <f t="shared" si="76"/>
        <v>9384</v>
      </c>
      <c r="S682" s="28" t="s">
        <v>28</v>
      </c>
      <c r="T682" s="32" t="s">
        <v>29</v>
      </c>
    </row>
    <row r="683" spans="1:20">
      <c r="A683" s="28">
        <v>670</v>
      </c>
      <c r="B683" s="26" t="s">
        <v>849</v>
      </c>
      <c r="C683" s="27" t="s">
        <v>846</v>
      </c>
      <c r="D683" s="26" t="s">
        <v>124</v>
      </c>
      <c r="E683" s="28" t="s">
        <v>27</v>
      </c>
      <c r="F683" s="33">
        <v>10000</v>
      </c>
      <c r="G683" s="56">
        <v>0</v>
      </c>
      <c r="H683" s="30">
        <v>25</v>
      </c>
      <c r="I683" s="30">
        <v>287</v>
      </c>
      <c r="J683" s="30">
        <f t="shared" si="77"/>
        <v>709.99999999999989</v>
      </c>
      <c r="K683" s="29">
        <v>130</v>
      </c>
      <c r="L683" s="31">
        <v>304</v>
      </c>
      <c r="M683" s="30">
        <f t="shared" si="78"/>
        <v>709</v>
      </c>
      <c r="N683" s="30">
        <v>0</v>
      </c>
      <c r="O683" s="30">
        <f t="shared" si="79"/>
        <v>591</v>
      </c>
      <c r="P683" s="30">
        <f t="shared" si="80"/>
        <v>616</v>
      </c>
      <c r="Q683" s="30">
        <f t="shared" si="81"/>
        <v>1549</v>
      </c>
      <c r="R683" s="30">
        <f t="shared" si="76"/>
        <v>9384</v>
      </c>
      <c r="S683" s="28" t="s">
        <v>28</v>
      </c>
      <c r="T683" s="32" t="s">
        <v>29</v>
      </c>
    </row>
    <row r="684" spans="1:20">
      <c r="A684" s="28">
        <v>671</v>
      </c>
      <c r="B684" s="26" t="s">
        <v>850</v>
      </c>
      <c r="C684" s="27" t="s">
        <v>846</v>
      </c>
      <c r="D684" s="26" t="s">
        <v>124</v>
      </c>
      <c r="E684" s="28" t="s">
        <v>27</v>
      </c>
      <c r="F684" s="33">
        <v>10000</v>
      </c>
      <c r="G684" s="56">
        <v>0</v>
      </c>
      <c r="H684" s="30">
        <v>25</v>
      </c>
      <c r="I684" s="30">
        <v>287</v>
      </c>
      <c r="J684" s="30">
        <f t="shared" si="77"/>
        <v>709.99999999999989</v>
      </c>
      <c r="K684" s="29">
        <v>130</v>
      </c>
      <c r="L684" s="31">
        <v>304</v>
      </c>
      <c r="M684" s="30">
        <f t="shared" si="78"/>
        <v>709</v>
      </c>
      <c r="N684" s="30">
        <v>0</v>
      </c>
      <c r="O684" s="30">
        <f t="shared" si="79"/>
        <v>591</v>
      </c>
      <c r="P684" s="30">
        <f t="shared" si="80"/>
        <v>616</v>
      </c>
      <c r="Q684" s="30">
        <f t="shared" si="81"/>
        <v>1549</v>
      </c>
      <c r="R684" s="30">
        <f t="shared" si="76"/>
        <v>9384</v>
      </c>
      <c r="S684" s="28" t="s">
        <v>28</v>
      </c>
      <c r="T684" s="32" t="s">
        <v>29</v>
      </c>
    </row>
    <row r="685" spans="1:20">
      <c r="A685" s="28">
        <v>672</v>
      </c>
      <c r="B685" s="26" t="s">
        <v>851</v>
      </c>
      <c r="C685" s="27" t="s">
        <v>846</v>
      </c>
      <c r="D685" s="26" t="s">
        <v>124</v>
      </c>
      <c r="E685" s="28" t="s">
        <v>27</v>
      </c>
      <c r="F685" s="33">
        <v>10000</v>
      </c>
      <c r="G685" s="56">
        <v>0</v>
      </c>
      <c r="H685" s="30">
        <v>25</v>
      </c>
      <c r="I685" s="30">
        <v>287</v>
      </c>
      <c r="J685" s="30">
        <f t="shared" si="77"/>
        <v>709.99999999999989</v>
      </c>
      <c r="K685" s="29">
        <v>130</v>
      </c>
      <c r="L685" s="31">
        <v>304</v>
      </c>
      <c r="M685" s="30">
        <f t="shared" si="78"/>
        <v>709</v>
      </c>
      <c r="N685" s="30">
        <v>0</v>
      </c>
      <c r="O685" s="30">
        <f t="shared" si="79"/>
        <v>591</v>
      </c>
      <c r="P685" s="30">
        <f t="shared" si="80"/>
        <v>616</v>
      </c>
      <c r="Q685" s="30">
        <f t="shared" si="81"/>
        <v>1549</v>
      </c>
      <c r="R685" s="30">
        <f t="shared" si="76"/>
        <v>9384</v>
      </c>
      <c r="S685" s="28" t="s">
        <v>28</v>
      </c>
      <c r="T685" s="32" t="s">
        <v>29</v>
      </c>
    </row>
    <row r="686" spans="1:20">
      <c r="A686" s="28">
        <v>673</v>
      </c>
      <c r="B686" s="26" t="s">
        <v>852</v>
      </c>
      <c r="C686" s="27" t="s">
        <v>846</v>
      </c>
      <c r="D686" s="26" t="s">
        <v>124</v>
      </c>
      <c r="E686" s="28" t="s">
        <v>27</v>
      </c>
      <c r="F686" s="33">
        <v>10000</v>
      </c>
      <c r="G686" s="56">
        <v>0</v>
      </c>
      <c r="H686" s="30">
        <v>25</v>
      </c>
      <c r="I686" s="30">
        <v>287</v>
      </c>
      <c r="J686" s="30">
        <f t="shared" si="77"/>
        <v>709.99999999999989</v>
      </c>
      <c r="K686" s="29">
        <v>130</v>
      </c>
      <c r="L686" s="31">
        <v>304</v>
      </c>
      <c r="M686" s="30">
        <f t="shared" si="78"/>
        <v>709</v>
      </c>
      <c r="N686" s="30">
        <v>0</v>
      </c>
      <c r="O686" s="30">
        <f t="shared" si="79"/>
        <v>591</v>
      </c>
      <c r="P686" s="30">
        <f t="shared" si="80"/>
        <v>616</v>
      </c>
      <c r="Q686" s="30">
        <f t="shared" si="81"/>
        <v>1549</v>
      </c>
      <c r="R686" s="30">
        <f t="shared" si="76"/>
        <v>9384</v>
      </c>
      <c r="S686" s="28" t="s">
        <v>28</v>
      </c>
      <c r="T686" s="32" t="s">
        <v>29</v>
      </c>
    </row>
    <row r="687" spans="1:20">
      <c r="A687" s="28">
        <v>674</v>
      </c>
      <c r="B687" s="26" t="s">
        <v>853</v>
      </c>
      <c r="C687" s="27" t="s">
        <v>846</v>
      </c>
      <c r="D687" s="26" t="s">
        <v>816</v>
      </c>
      <c r="E687" s="28" t="s">
        <v>27</v>
      </c>
      <c r="F687" s="33">
        <v>30000</v>
      </c>
      <c r="G687" s="56">
        <v>0</v>
      </c>
      <c r="H687" s="34">
        <v>25</v>
      </c>
      <c r="I687" s="34">
        <v>861</v>
      </c>
      <c r="J687" s="34">
        <f t="shared" si="77"/>
        <v>2130</v>
      </c>
      <c r="K687" s="35">
        <v>390</v>
      </c>
      <c r="L687" s="36">
        <v>912</v>
      </c>
      <c r="M687" s="34">
        <f t="shared" si="78"/>
        <v>2127</v>
      </c>
      <c r="N687" s="30">
        <v>0</v>
      </c>
      <c r="O687" s="34">
        <f t="shared" si="79"/>
        <v>1773</v>
      </c>
      <c r="P687" s="34">
        <f t="shared" si="80"/>
        <v>1798</v>
      </c>
      <c r="Q687" s="30">
        <f t="shared" si="81"/>
        <v>4647</v>
      </c>
      <c r="R687" s="34">
        <f t="shared" si="76"/>
        <v>28202</v>
      </c>
      <c r="S687" s="28" t="s">
        <v>38</v>
      </c>
      <c r="T687" s="32" t="s">
        <v>29</v>
      </c>
    </row>
    <row r="688" spans="1:20">
      <c r="A688" s="28">
        <v>675</v>
      </c>
      <c r="B688" s="26" t="s">
        <v>854</v>
      </c>
      <c r="C688" s="27" t="s">
        <v>846</v>
      </c>
      <c r="D688" s="26" t="s">
        <v>124</v>
      </c>
      <c r="E688" s="28" t="s">
        <v>27</v>
      </c>
      <c r="F688" s="33">
        <v>10000</v>
      </c>
      <c r="G688" s="56">
        <v>0</v>
      </c>
      <c r="H688" s="30">
        <v>25</v>
      </c>
      <c r="I688" s="30">
        <v>287</v>
      </c>
      <c r="J688" s="30">
        <f t="shared" si="77"/>
        <v>709.99999999999989</v>
      </c>
      <c r="K688" s="29">
        <v>130</v>
      </c>
      <c r="L688" s="31">
        <v>304</v>
      </c>
      <c r="M688" s="30">
        <f t="shared" si="78"/>
        <v>709</v>
      </c>
      <c r="N688" s="30">
        <v>0</v>
      </c>
      <c r="O688" s="30">
        <f t="shared" si="79"/>
        <v>591</v>
      </c>
      <c r="P688" s="30">
        <f t="shared" si="80"/>
        <v>616</v>
      </c>
      <c r="Q688" s="30">
        <f t="shared" si="81"/>
        <v>1549</v>
      </c>
      <c r="R688" s="30">
        <f t="shared" si="76"/>
        <v>9384</v>
      </c>
      <c r="S688" s="28" t="s">
        <v>28</v>
      </c>
      <c r="T688" s="32" t="s">
        <v>29</v>
      </c>
    </row>
    <row r="689" spans="1:20">
      <c r="A689" s="28">
        <v>676</v>
      </c>
      <c r="B689" s="26" t="s">
        <v>855</v>
      </c>
      <c r="C689" s="27" t="s">
        <v>846</v>
      </c>
      <c r="D689" s="26" t="s">
        <v>124</v>
      </c>
      <c r="E689" s="28" t="s">
        <v>27</v>
      </c>
      <c r="F689" s="33">
        <v>10000</v>
      </c>
      <c r="G689" s="56">
        <v>0</v>
      </c>
      <c r="H689" s="30">
        <v>25</v>
      </c>
      <c r="I689" s="30">
        <v>287</v>
      </c>
      <c r="J689" s="30">
        <f t="shared" si="77"/>
        <v>709.99999999999989</v>
      </c>
      <c r="K689" s="29">
        <v>130</v>
      </c>
      <c r="L689" s="31">
        <v>304</v>
      </c>
      <c r="M689" s="30">
        <f t="shared" si="78"/>
        <v>709</v>
      </c>
      <c r="N689" s="30">
        <v>0</v>
      </c>
      <c r="O689" s="30">
        <f t="shared" si="79"/>
        <v>591</v>
      </c>
      <c r="P689" s="30">
        <f t="shared" si="80"/>
        <v>616</v>
      </c>
      <c r="Q689" s="30">
        <f t="shared" si="81"/>
        <v>1549</v>
      </c>
      <c r="R689" s="30">
        <f t="shared" si="76"/>
        <v>9384</v>
      </c>
      <c r="S689" s="28" t="s">
        <v>28</v>
      </c>
      <c r="T689" s="32" t="s">
        <v>29</v>
      </c>
    </row>
    <row r="690" spans="1:20">
      <c r="A690" s="28">
        <v>677</v>
      </c>
      <c r="B690" s="26" t="s">
        <v>856</v>
      </c>
      <c r="C690" s="27" t="s">
        <v>846</v>
      </c>
      <c r="D690" s="26" t="s">
        <v>124</v>
      </c>
      <c r="E690" s="28" t="s">
        <v>27</v>
      </c>
      <c r="F690" s="33">
        <v>10000</v>
      </c>
      <c r="G690" s="56">
        <v>0</v>
      </c>
      <c r="H690" s="30">
        <v>25</v>
      </c>
      <c r="I690" s="30">
        <v>287</v>
      </c>
      <c r="J690" s="30">
        <f t="shared" si="77"/>
        <v>709.99999999999989</v>
      </c>
      <c r="K690" s="29">
        <v>130</v>
      </c>
      <c r="L690" s="31">
        <v>304</v>
      </c>
      <c r="M690" s="30">
        <f t="shared" si="78"/>
        <v>709</v>
      </c>
      <c r="N690" s="30">
        <v>0</v>
      </c>
      <c r="O690" s="30">
        <f t="shared" si="79"/>
        <v>591</v>
      </c>
      <c r="P690" s="30">
        <f t="shared" si="80"/>
        <v>616</v>
      </c>
      <c r="Q690" s="30">
        <f t="shared" si="81"/>
        <v>1549</v>
      </c>
      <c r="R690" s="30">
        <f t="shared" si="76"/>
        <v>9384</v>
      </c>
      <c r="S690" s="28" t="s">
        <v>28</v>
      </c>
      <c r="T690" s="32" t="s">
        <v>29</v>
      </c>
    </row>
    <row r="691" spans="1:20">
      <c r="A691" s="28">
        <v>678</v>
      </c>
      <c r="B691" s="26" t="s">
        <v>857</v>
      </c>
      <c r="C691" s="27" t="s">
        <v>858</v>
      </c>
      <c r="D691" s="26" t="s">
        <v>816</v>
      </c>
      <c r="E691" s="28" t="s">
        <v>27</v>
      </c>
      <c r="F691" s="33">
        <v>18000</v>
      </c>
      <c r="G691" s="56">
        <v>0</v>
      </c>
      <c r="H691" s="30">
        <v>25</v>
      </c>
      <c r="I691" s="30">
        <f>F691*2.87%</f>
        <v>516.6</v>
      </c>
      <c r="J691" s="30">
        <f t="shared" si="77"/>
        <v>1277.9999999999998</v>
      </c>
      <c r="K691" s="29">
        <f>F691*1.3%</f>
        <v>234.00000000000003</v>
      </c>
      <c r="L691" s="31">
        <f>F691*3.04%</f>
        <v>547.20000000000005</v>
      </c>
      <c r="M691" s="30">
        <f t="shared" si="78"/>
        <v>1276.2</v>
      </c>
      <c r="N691" s="30">
        <v>0</v>
      </c>
      <c r="O691" s="30">
        <f t="shared" si="79"/>
        <v>1063.8000000000002</v>
      </c>
      <c r="P691" s="30">
        <f t="shared" si="80"/>
        <v>1088.8000000000002</v>
      </c>
      <c r="Q691" s="30">
        <f t="shared" si="81"/>
        <v>2788.2</v>
      </c>
      <c r="R691" s="30">
        <f t="shared" si="76"/>
        <v>16911.2</v>
      </c>
      <c r="S691" s="28" t="s">
        <v>28</v>
      </c>
      <c r="T691" s="32" t="s">
        <v>29</v>
      </c>
    </row>
    <row r="692" spans="1:20">
      <c r="A692" s="28">
        <v>679</v>
      </c>
      <c r="B692" s="26" t="s">
        <v>859</v>
      </c>
      <c r="C692" s="27" t="s">
        <v>858</v>
      </c>
      <c r="D692" s="26" t="s">
        <v>37</v>
      </c>
      <c r="E692" s="28" t="s">
        <v>27</v>
      </c>
      <c r="F692" s="33">
        <v>15000</v>
      </c>
      <c r="G692" s="56">
        <v>0</v>
      </c>
      <c r="H692" s="30">
        <v>25</v>
      </c>
      <c r="I692" s="30">
        <v>430.5</v>
      </c>
      <c r="J692" s="30">
        <f t="shared" si="77"/>
        <v>1065</v>
      </c>
      <c r="K692" s="29">
        <v>195</v>
      </c>
      <c r="L692" s="31">
        <v>456</v>
      </c>
      <c r="M692" s="30">
        <f t="shared" si="78"/>
        <v>1063.5</v>
      </c>
      <c r="N692" s="30">
        <v>0</v>
      </c>
      <c r="O692" s="30">
        <f t="shared" si="79"/>
        <v>886.5</v>
      </c>
      <c r="P692" s="30">
        <f t="shared" si="80"/>
        <v>911.5</v>
      </c>
      <c r="Q692" s="30">
        <f t="shared" si="81"/>
        <v>2323.5</v>
      </c>
      <c r="R692" s="30">
        <f t="shared" si="76"/>
        <v>14088.5</v>
      </c>
      <c r="S692" s="28" t="s">
        <v>38</v>
      </c>
      <c r="T692" s="32" t="s">
        <v>29</v>
      </c>
    </row>
    <row r="693" spans="1:20">
      <c r="A693" s="28">
        <v>680</v>
      </c>
      <c r="B693" s="26" t="s">
        <v>860</v>
      </c>
      <c r="C693" s="27" t="s">
        <v>858</v>
      </c>
      <c r="D693" s="26" t="s">
        <v>124</v>
      </c>
      <c r="E693" s="28" t="s">
        <v>27</v>
      </c>
      <c r="F693" s="33">
        <v>10000</v>
      </c>
      <c r="G693" s="56">
        <v>0</v>
      </c>
      <c r="H693" s="30">
        <v>25</v>
      </c>
      <c r="I693" s="30">
        <v>287</v>
      </c>
      <c r="J693" s="30">
        <f t="shared" si="77"/>
        <v>709.99999999999989</v>
      </c>
      <c r="K693" s="29">
        <v>130</v>
      </c>
      <c r="L693" s="31">
        <v>304</v>
      </c>
      <c r="M693" s="30">
        <f t="shared" si="78"/>
        <v>709</v>
      </c>
      <c r="N693" s="30">
        <v>0</v>
      </c>
      <c r="O693" s="30">
        <f t="shared" si="79"/>
        <v>591</v>
      </c>
      <c r="P693" s="30">
        <f t="shared" si="80"/>
        <v>616</v>
      </c>
      <c r="Q693" s="30">
        <f t="shared" si="81"/>
        <v>1549</v>
      </c>
      <c r="R693" s="30">
        <f t="shared" si="76"/>
        <v>9384</v>
      </c>
      <c r="S693" s="28" t="s">
        <v>28</v>
      </c>
      <c r="T693" s="32" t="s">
        <v>29</v>
      </c>
    </row>
    <row r="694" spans="1:20">
      <c r="A694" s="28">
        <v>681</v>
      </c>
      <c r="B694" s="26" t="s">
        <v>861</v>
      </c>
      <c r="C694" s="27" t="s">
        <v>858</v>
      </c>
      <c r="D694" s="26" t="s">
        <v>124</v>
      </c>
      <c r="E694" s="28" t="s">
        <v>27</v>
      </c>
      <c r="F694" s="33">
        <v>10000</v>
      </c>
      <c r="G694" s="56">
        <v>0</v>
      </c>
      <c r="H694" s="30">
        <v>25</v>
      </c>
      <c r="I694" s="30">
        <v>287</v>
      </c>
      <c r="J694" s="30">
        <f t="shared" si="77"/>
        <v>709.99999999999989</v>
      </c>
      <c r="K694" s="29">
        <v>130</v>
      </c>
      <c r="L694" s="31">
        <v>304</v>
      </c>
      <c r="M694" s="30">
        <f t="shared" si="78"/>
        <v>709</v>
      </c>
      <c r="N694" s="30">
        <v>0</v>
      </c>
      <c r="O694" s="30">
        <f t="shared" si="79"/>
        <v>591</v>
      </c>
      <c r="P694" s="30">
        <f t="shared" si="80"/>
        <v>616</v>
      </c>
      <c r="Q694" s="30">
        <f t="shared" si="81"/>
        <v>1549</v>
      </c>
      <c r="R694" s="30">
        <f t="shared" si="76"/>
        <v>9384</v>
      </c>
      <c r="S694" s="28" t="s">
        <v>28</v>
      </c>
      <c r="T694" s="32" t="s">
        <v>29</v>
      </c>
    </row>
    <row r="695" spans="1:20">
      <c r="A695" s="28">
        <v>682</v>
      </c>
      <c r="B695" s="26" t="s">
        <v>862</v>
      </c>
      <c r="C695" s="27" t="s">
        <v>858</v>
      </c>
      <c r="D695" s="26" t="s">
        <v>124</v>
      </c>
      <c r="E695" s="28" t="s">
        <v>27</v>
      </c>
      <c r="F695" s="33">
        <v>10000</v>
      </c>
      <c r="G695" s="56">
        <v>0</v>
      </c>
      <c r="H695" s="30">
        <v>25</v>
      </c>
      <c r="I695" s="30">
        <v>287</v>
      </c>
      <c r="J695" s="30">
        <f t="shared" si="77"/>
        <v>709.99999999999989</v>
      </c>
      <c r="K695" s="29">
        <v>130</v>
      </c>
      <c r="L695" s="31">
        <v>304</v>
      </c>
      <c r="M695" s="30">
        <f t="shared" si="78"/>
        <v>709</v>
      </c>
      <c r="N695" s="30">
        <v>0</v>
      </c>
      <c r="O695" s="30">
        <f t="shared" si="79"/>
        <v>591</v>
      </c>
      <c r="P695" s="30">
        <f t="shared" si="80"/>
        <v>616</v>
      </c>
      <c r="Q695" s="30">
        <f t="shared" si="81"/>
        <v>1549</v>
      </c>
      <c r="R695" s="30">
        <f t="shared" si="76"/>
        <v>9384</v>
      </c>
      <c r="S695" s="28" t="s">
        <v>28</v>
      </c>
      <c r="T695" s="32" t="s">
        <v>29</v>
      </c>
    </row>
    <row r="696" spans="1:20">
      <c r="A696" s="28">
        <v>683</v>
      </c>
      <c r="B696" s="26" t="s">
        <v>863</v>
      </c>
      <c r="C696" s="27" t="s">
        <v>858</v>
      </c>
      <c r="D696" s="26" t="s">
        <v>124</v>
      </c>
      <c r="E696" s="28" t="s">
        <v>27</v>
      </c>
      <c r="F696" s="33">
        <v>10000</v>
      </c>
      <c r="G696" s="56">
        <v>0</v>
      </c>
      <c r="H696" s="30">
        <v>25</v>
      </c>
      <c r="I696" s="30">
        <v>287</v>
      </c>
      <c r="J696" s="30">
        <f t="shared" si="77"/>
        <v>709.99999999999989</v>
      </c>
      <c r="K696" s="29">
        <v>130</v>
      </c>
      <c r="L696" s="31">
        <v>304</v>
      </c>
      <c r="M696" s="30">
        <f t="shared" si="78"/>
        <v>709</v>
      </c>
      <c r="N696" s="30">
        <v>0</v>
      </c>
      <c r="O696" s="30">
        <f t="shared" si="79"/>
        <v>591</v>
      </c>
      <c r="P696" s="30">
        <f t="shared" si="80"/>
        <v>616</v>
      </c>
      <c r="Q696" s="30">
        <f t="shared" si="81"/>
        <v>1549</v>
      </c>
      <c r="R696" s="30">
        <f t="shared" si="76"/>
        <v>9384</v>
      </c>
      <c r="S696" s="28" t="s">
        <v>28</v>
      </c>
      <c r="T696" s="32" t="s">
        <v>29</v>
      </c>
    </row>
    <row r="697" spans="1:20">
      <c r="A697" s="28">
        <v>684</v>
      </c>
      <c r="B697" s="26" t="s">
        <v>864</v>
      </c>
      <c r="C697" s="27" t="s">
        <v>865</v>
      </c>
      <c r="D697" s="26" t="s">
        <v>866</v>
      </c>
      <c r="E697" s="28" t="s">
        <v>27</v>
      </c>
      <c r="F697" s="33">
        <v>25000</v>
      </c>
      <c r="G697" s="56">
        <v>0</v>
      </c>
      <c r="H697" s="30">
        <v>25</v>
      </c>
      <c r="I697" s="34">
        <v>717.5</v>
      </c>
      <c r="J697" s="34">
        <f t="shared" si="77"/>
        <v>1774.9999999999998</v>
      </c>
      <c r="K697" s="35">
        <v>325</v>
      </c>
      <c r="L697" s="36">
        <v>760</v>
      </c>
      <c r="M697" s="34">
        <f t="shared" si="78"/>
        <v>1772.5000000000002</v>
      </c>
      <c r="N697" s="30">
        <v>0</v>
      </c>
      <c r="O697" s="34">
        <f t="shared" si="79"/>
        <v>1477.5</v>
      </c>
      <c r="P697" s="34">
        <f t="shared" si="80"/>
        <v>1502.5</v>
      </c>
      <c r="Q697" s="30">
        <f t="shared" si="81"/>
        <v>3872.5</v>
      </c>
      <c r="R697" s="34">
        <f t="shared" si="76"/>
        <v>23497.5</v>
      </c>
      <c r="S697" s="28" t="s">
        <v>28</v>
      </c>
      <c r="T697" s="32" t="s">
        <v>29</v>
      </c>
    </row>
    <row r="698" spans="1:20">
      <c r="A698" s="28">
        <v>685</v>
      </c>
      <c r="B698" s="26" t="s">
        <v>867</v>
      </c>
      <c r="C698" s="27" t="s">
        <v>865</v>
      </c>
      <c r="D698" s="26" t="s">
        <v>53</v>
      </c>
      <c r="E698" s="28" t="s">
        <v>27</v>
      </c>
      <c r="F698" s="33">
        <v>18000</v>
      </c>
      <c r="G698" s="56">
        <v>0</v>
      </c>
      <c r="H698" s="30">
        <v>25</v>
      </c>
      <c r="I698" s="30">
        <f>F698*2.87%</f>
        <v>516.6</v>
      </c>
      <c r="J698" s="30">
        <f t="shared" si="77"/>
        <v>1277.9999999999998</v>
      </c>
      <c r="K698" s="29">
        <f>F698*1.3%</f>
        <v>234.00000000000003</v>
      </c>
      <c r="L698" s="31">
        <f>F698*3.04%</f>
        <v>547.20000000000005</v>
      </c>
      <c r="M698" s="30">
        <f t="shared" si="78"/>
        <v>1276.2</v>
      </c>
      <c r="N698" s="30">
        <v>0</v>
      </c>
      <c r="O698" s="30">
        <f t="shared" si="79"/>
        <v>1063.8000000000002</v>
      </c>
      <c r="P698" s="30">
        <f t="shared" si="80"/>
        <v>1088.8000000000002</v>
      </c>
      <c r="Q698" s="30">
        <f t="shared" si="81"/>
        <v>2788.2</v>
      </c>
      <c r="R698" s="30">
        <f t="shared" si="76"/>
        <v>16911.2</v>
      </c>
      <c r="S698" s="28" t="s">
        <v>38</v>
      </c>
      <c r="T698" s="32" t="s">
        <v>29</v>
      </c>
    </row>
    <row r="699" spans="1:20">
      <c r="A699" s="28">
        <v>686</v>
      </c>
      <c r="B699" s="26" t="s">
        <v>868</v>
      </c>
      <c r="C699" s="27" t="s">
        <v>865</v>
      </c>
      <c r="D699" s="26" t="s">
        <v>358</v>
      </c>
      <c r="E699" s="28" t="s">
        <v>27</v>
      </c>
      <c r="F699" s="33">
        <v>20000</v>
      </c>
      <c r="G699" s="56">
        <v>0</v>
      </c>
      <c r="H699" s="30">
        <v>25</v>
      </c>
      <c r="I699" s="30">
        <v>574</v>
      </c>
      <c r="J699" s="30">
        <f t="shared" si="77"/>
        <v>1419.9999999999998</v>
      </c>
      <c r="K699" s="29">
        <v>260</v>
      </c>
      <c r="L699" s="31">
        <v>608</v>
      </c>
      <c r="M699" s="30">
        <f t="shared" si="78"/>
        <v>1418</v>
      </c>
      <c r="N699" s="30">
        <v>0</v>
      </c>
      <c r="O699" s="30">
        <f t="shared" si="79"/>
        <v>1182</v>
      </c>
      <c r="P699" s="30">
        <f t="shared" si="80"/>
        <v>1207</v>
      </c>
      <c r="Q699" s="30">
        <f t="shared" si="81"/>
        <v>3098</v>
      </c>
      <c r="R699" s="30">
        <f t="shared" si="76"/>
        <v>18793</v>
      </c>
      <c r="S699" s="28" t="s">
        <v>28</v>
      </c>
      <c r="T699" s="32" t="s">
        <v>29</v>
      </c>
    </row>
    <row r="700" spans="1:20">
      <c r="A700" s="28">
        <v>687</v>
      </c>
      <c r="B700" s="26" t="s">
        <v>869</v>
      </c>
      <c r="C700" s="27" t="s">
        <v>865</v>
      </c>
      <c r="D700" s="26" t="s">
        <v>124</v>
      </c>
      <c r="E700" s="28" t="s">
        <v>27</v>
      </c>
      <c r="F700" s="33">
        <v>10000</v>
      </c>
      <c r="G700" s="56">
        <v>0</v>
      </c>
      <c r="H700" s="30">
        <v>25</v>
      </c>
      <c r="I700" s="30">
        <v>287</v>
      </c>
      <c r="J700" s="30">
        <f t="shared" si="77"/>
        <v>709.99999999999989</v>
      </c>
      <c r="K700" s="29">
        <v>130</v>
      </c>
      <c r="L700" s="31">
        <v>304</v>
      </c>
      <c r="M700" s="30">
        <f t="shared" si="78"/>
        <v>709</v>
      </c>
      <c r="N700" s="30">
        <v>0</v>
      </c>
      <c r="O700" s="30">
        <f t="shared" si="79"/>
        <v>591</v>
      </c>
      <c r="P700" s="30">
        <f t="shared" si="80"/>
        <v>616</v>
      </c>
      <c r="Q700" s="30">
        <f t="shared" si="81"/>
        <v>1549</v>
      </c>
      <c r="R700" s="30">
        <f t="shared" ref="R700:R705" si="82">F700-P700</f>
        <v>9384</v>
      </c>
      <c r="S700" s="28" t="s">
        <v>28</v>
      </c>
      <c r="T700" s="32" t="s">
        <v>29</v>
      </c>
    </row>
    <row r="701" spans="1:20">
      <c r="A701" s="28">
        <v>688</v>
      </c>
      <c r="B701" s="26" t="s">
        <v>870</v>
      </c>
      <c r="C701" s="27" t="s">
        <v>865</v>
      </c>
      <c r="D701" s="26" t="s">
        <v>124</v>
      </c>
      <c r="E701" s="28" t="s">
        <v>27</v>
      </c>
      <c r="F701" s="33">
        <v>10000</v>
      </c>
      <c r="G701" s="56">
        <v>0</v>
      </c>
      <c r="H701" s="30">
        <v>25</v>
      </c>
      <c r="I701" s="30">
        <v>287</v>
      </c>
      <c r="J701" s="30">
        <f t="shared" si="77"/>
        <v>709.99999999999989</v>
      </c>
      <c r="K701" s="29">
        <v>130</v>
      </c>
      <c r="L701" s="31">
        <v>304</v>
      </c>
      <c r="M701" s="30">
        <f t="shared" si="78"/>
        <v>709</v>
      </c>
      <c r="N701" s="30">
        <v>0</v>
      </c>
      <c r="O701" s="30">
        <f t="shared" si="79"/>
        <v>591</v>
      </c>
      <c r="P701" s="30">
        <f t="shared" si="80"/>
        <v>616</v>
      </c>
      <c r="Q701" s="30">
        <f t="shared" si="81"/>
        <v>1549</v>
      </c>
      <c r="R701" s="30">
        <f t="shared" si="82"/>
        <v>9384</v>
      </c>
      <c r="S701" s="28" t="s">
        <v>28</v>
      </c>
      <c r="T701" s="32" t="s">
        <v>29</v>
      </c>
    </row>
    <row r="702" spans="1:20">
      <c r="A702" s="28">
        <v>689</v>
      </c>
      <c r="B702" s="26" t="s">
        <v>871</v>
      </c>
      <c r="C702" s="27" t="s">
        <v>865</v>
      </c>
      <c r="D702" s="26" t="s">
        <v>124</v>
      </c>
      <c r="E702" s="28" t="s">
        <v>27</v>
      </c>
      <c r="F702" s="33">
        <v>10000</v>
      </c>
      <c r="G702" s="56">
        <v>0</v>
      </c>
      <c r="H702" s="30">
        <v>25</v>
      </c>
      <c r="I702" s="30">
        <v>287</v>
      </c>
      <c r="J702" s="30">
        <f t="shared" si="77"/>
        <v>709.99999999999989</v>
      </c>
      <c r="K702" s="29">
        <v>130</v>
      </c>
      <c r="L702" s="31">
        <v>304</v>
      </c>
      <c r="M702" s="30">
        <f t="shared" si="78"/>
        <v>709</v>
      </c>
      <c r="N702" s="30">
        <v>0</v>
      </c>
      <c r="O702" s="30">
        <f t="shared" si="79"/>
        <v>591</v>
      </c>
      <c r="P702" s="30">
        <f t="shared" si="80"/>
        <v>616</v>
      </c>
      <c r="Q702" s="30">
        <f t="shared" si="81"/>
        <v>1549</v>
      </c>
      <c r="R702" s="30">
        <f t="shared" si="82"/>
        <v>9384</v>
      </c>
      <c r="S702" s="28" t="s">
        <v>28</v>
      </c>
      <c r="T702" s="32" t="s">
        <v>29</v>
      </c>
    </row>
    <row r="703" spans="1:20">
      <c r="A703" s="28">
        <v>690</v>
      </c>
      <c r="B703" s="26" t="s">
        <v>872</v>
      </c>
      <c r="C703" s="27" t="s">
        <v>865</v>
      </c>
      <c r="D703" s="26" t="s">
        <v>124</v>
      </c>
      <c r="E703" s="28" t="s">
        <v>27</v>
      </c>
      <c r="F703" s="33">
        <v>10000</v>
      </c>
      <c r="G703" s="56">
        <v>0</v>
      </c>
      <c r="H703" s="30">
        <v>25</v>
      </c>
      <c r="I703" s="30">
        <v>287</v>
      </c>
      <c r="J703" s="30">
        <f t="shared" si="77"/>
        <v>709.99999999999989</v>
      </c>
      <c r="K703" s="29">
        <v>130</v>
      </c>
      <c r="L703" s="31">
        <v>304</v>
      </c>
      <c r="M703" s="30">
        <f t="shared" si="78"/>
        <v>709</v>
      </c>
      <c r="N703" s="30">
        <v>0</v>
      </c>
      <c r="O703" s="30">
        <f t="shared" si="79"/>
        <v>591</v>
      </c>
      <c r="P703" s="30">
        <f t="shared" si="80"/>
        <v>616</v>
      </c>
      <c r="Q703" s="30">
        <f t="shared" si="81"/>
        <v>1549</v>
      </c>
      <c r="R703" s="30">
        <f t="shared" si="82"/>
        <v>9384</v>
      </c>
      <c r="S703" s="28" t="s">
        <v>28</v>
      </c>
      <c r="T703" s="32" t="s">
        <v>29</v>
      </c>
    </row>
    <row r="704" spans="1:20">
      <c r="A704" s="28">
        <v>691</v>
      </c>
      <c r="B704" s="26" t="s">
        <v>873</v>
      </c>
      <c r="C704" s="27" t="s">
        <v>865</v>
      </c>
      <c r="D704" s="26" t="s">
        <v>37</v>
      </c>
      <c r="E704" s="28" t="s">
        <v>27</v>
      </c>
      <c r="F704" s="33">
        <v>25000</v>
      </c>
      <c r="G704" s="56">
        <v>0</v>
      </c>
      <c r="H704" s="30">
        <v>25</v>
      </c>
      <c r="I704" s="34">
        <v>717.5</v>
      </c>
      <c r="J704" s="34">
        <f t="shared" si="77"/>
        <v>1774.9999999999998</v>
      </c>
      <c r="K704" s="35">
        <v>325</v>
      </c>
      <c r="L704" s="36">
        <v>760</v>
      </c>
      <c r="M704" s="34">
        <f t="shared" si="78"/>
        <v>1772.5000000000002</v>
      </c>
      <c r="N704" s="30">
        <v>0</v>
      </c>
      <c r="O704" s="34">
        <f t="shared" si="79"/>
        <v>1477.5</v>
      </c>
      <c r="P704" s="34">
        <f t="shared" si="80"/>
        <v>1502.5</v>
      </c>
      <c r="Q704" s="30">
        <f t="shared" si="81"/>
        <v>3872.5</v>
      </c>
      <c r="R704" s="34">
        <f t="shared" si="82"/>
        <v>23497.5</v>
      </c>
      <c r="S704" s="28" t="s">
        <v>38</v>
      </c>
      <c r="T704" s="32" t="s">
        <v>29</v>
      </c>
    </row>
    <row r="705" spans="1:20">
      <c r="A705" s="28">
        <v>692</v>
      </c>
      <c r="B705" s="44" t="s">
        <v>874</v>
      </c>
      <c r="C705" s="27" t="s">
        <v>865</v>
      </c>
      <c r="D705" s="26" t="s">
        <v>124</v>
      </c>
      <c r="E705" s="28" t="s">
        <v>27</v>
      </c>
      <c r="F705" s="33">
        <v>10000</v>
      </c>
      <c r="G705" s="56">
        <v>0</v>
      </c>
      <c r="H705" s="30">
        <v>25</v>
      </c>
      <c r="I705" s="30">
        <v>287</v>
      </c>
      <c r="J705" s="30">
        <f t="shared" si="77"/>
        <v>709.99999999999989</v>
      </c>
      <c r="K705" s="29">
        <v>130</v>
      </c>
      <c r="L705" s="31">
        <v>304</v>
      </c>
      <c r="M705" s="30">
        <f t="shared" si="78"/>
        <v>709</v>
      </c>
      <c r="N705" s="30">
        <v>0</v>
      </c>
      <c r="O705" s="30">
        <f t="shared" si="79"/>
        <v>591</v>
      </c>
      <c r="P705" s="30">
        <f t="shared" si="80"/>
        <v>616</v>
      </c>
      <c r="Q705" s="30">
        <f t="shared" si="81"/>
        <v>1549</v>
      </c>
      <c r="R705" s="30">
        <f t="shared" si="82"/>
        <v>9384</v>
      </c>
      <c r="S705" s="28" t="s">
        <v>28</v>
      </c>
      <c r="T705" s="32" t="s">
        <v>29</v>
      </c>
    </row>
    <row r="706" spans="1:20">
      <c r="B706" s="45" t="s">
        <v>875</v>
      </c>
    </row>
    <row r="707" spans="1:20" s="5" customFormat="1" ht="15.75" thickBot="1">
      <c r="F707" s="47">
        <f>SUM(F14:F706)</f>
        <v>11983414.33</v>
      </c>
      <c r="G707" s="57">
        <f>SUM(G14:G706)</f>
        <v>342939.24</v>
      </c>
      <c r="H707" s="47">
        <f>SUM(H14:H706)</f>
        <v>17300</v>
      </c>
      <c r="I707" s="47">
        <f>SUM(I14:I706)+0.04</f>
        <v>343924.02784199995</v>
      </c>
      <c r="J707" s="47">
        <f>SUM(J14:J706)-0.02</f>
        <v>850822.39743000036</v>
      </c>
      <c r="K707" s="47">
        <f>SUM(K14:K706)</f>
        <v>141718.36999999997</v>
      </c>
      <c r="L707" s="47">
        <f>SUM(L14:L706)</f>
        <v>359310.19886399992</v>
      </c>
      <c r="M707" s="47">
        <f>SUM(M14:M706)+0.06</f>
        <v>837996.53599700029</v>
      </c>
      <c r="N707" s="47">
        <f>SUM(N14:N706)</f>
        <v>29752.999999999985</v>
      </c>
      <c r="O707" s="47">
        <f>SUM(O14:O706)+0.04</f>
        <v>703234.22670600004</v>
      </c>
      <c r="P707" s="47">
        <f>SUM(P14:P706)+0.04</f>
        <v>1093226.4667060007</v>
      </c>
      <c r="Q707" s="47">
        <f>SUM(Q14:Q706)+0.04</f>
        <v>1830537.3034270005</v>
      </c>
      <c r="R707" s="47">
        <f>SUM(R14:R706)-0.04</f>
        <v>10890187.858293997</v>
      </c>
    </row>
    <row r="708" spans="1:20" ht="15.75" thickTop="1"/>
    <row r="709" spans="1:20" ht="16.5">
      <c r="B709" s="48" t="s">
        <v>876</v>
      </c>
      <c r="C709" s="49"/>
      <c r="D709" s="50"/>
      <c r="E709" s="50"/>
      <c r="F709" s="51"/>
    </row>
    <row r="710" spans="1:20" ht="16.5">
      <c r="B710" s="52" t="s">
        <v>877</v>
      </c>
      <c r="C710" s="49"/>
      <c r="D710" s="50"/>
      <c r="E710" s="50"/>
      <c r="F710" s="51"/>
    </row>
    <row r="711" spans="1:20" ht="16.5">
      <c r="B711" s="52" t="s">
        <v>878</v>
      </c>
      <c r="C711" s="49"/>
      <c r="D711" s="50"/>
      <c r="E711" s="50"/>
      <c r="F711" s="53"/>
    </row>
    <row r="712" spans="1:20" ht="16.5">
      <c r="B712" s="52" t="s">
        <v>879</v>
      </c>
      <c r="C712" s="49"/>
      <c r="D712" s="50"/>
      <c r="E712" s="50"/>
      <c r="F712" s="53"/>
    </row>
    <row r="713" spans="1:20" ht="16.5">
      <c r="B713" s="52" t="s">
        <v>880</v>
      </c>
      <c r="C713" s="49"/>
      <c r="D713" s="50"/>
      <c r="E713" s="50"/>
      <c r="F713" s="53"/>
    </row>
    <row r="714" spans="1:20" ht="17.25">
      <c r="B714" s="52" t="s">
        <v>881</v>
      </c>
      <c r="C714" s="52"/>
      <c r="D714" s="54"/>
      <c r="E714" s="50"/>
      <c r="F714" s="53"/>
    </row>
  </sheetData>
  <sheetProtection algorithmName="SHA-512" hashValue="cTHvO9WNEtGSkORQNVqq0eI5r1omaKVGPMtei4pqoPRSgfkrVC+PHXuUcJowwBATfilM+4FLtfO2TZz6Ptptlg==" saltValue="VWtaumfuxTCjCCNTXRIr1Q==" spinCount="100000" sheet="1" formatCells="0" formatColumns="0" formatRows="0" insertColumns="0" insertRows="0" insertHyperlinks="0" deleteColumns="0" deleteRows="0" sort="0" autoFilter="0" pivotTables="0"/>
  <autoFilter ref="A13:T707"/>
  <mergeCells count="6">
    <mergeCell ref="G11:G12"/>
    <mergeCell ref="I11:J12"/>
    <mergeCell ref="K11:K12"/>
    <mergeCell ref="L11:N11"/>
    <mergeCell ref="P11:T12"/>
    <mergeCell ref="L12:M12"/>
  </mergeCells>
  <conditionalFormatting sqref="B313:B1048576 B1:B311">
    <cfRule type="duplicateValues" dxfId="51" priority="2"/>
  </conditionalFormatting>
  <conditionalFormatting sqref="B312">
    <cfRule type="duplicateValues" dxfId="50" priority="1"/>
  </conditionalFormatting>
  <pageMargins left="0.7" right="0.7" top="0.75" bottom="0.75" header="0.3" footer="0.3"/>
  <pageSetup scale="23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2" id="{1E6CD523-05F2-4C43-B7C7-C8C9A17D2799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F356 F130 F345 F61 F103:F105 F100:F101 F133:F134 F240 F366 F422:F442 F318:F320 F264:F276 F140:F168 F458:F531 F568:F585 F444:F447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opLeftCell="G1" workbookViewId="0">
      <selection activeCell="N9" sqref="N9"/>
    </sheetView>
  </sheetViews>
  <sheetFormatPr baseColWidth="10" defaultColWidth="18.140625" defaultRowHeight="15"/>
  <cols>
    <col min="1" max="1" width="6.42578125" customWidth="1"/>
    <col min="2" max="2" width="42.7109375" customWidth="1"/>
    <col min="3" max="3" width="56.7109375" customWidth="1"/>
    <col min="4" max="4" width="50.5703125" customWidth="1"/>
    <col min="8" max="9" width="18.140625" style="1"/>
    <col min="10" max="10" width="14.7109375" style="1" customWidth="1"/>
    <col min="11" max="15" width="18.140625" style="1"/>
    <col min="16" max="16" width="18.140625" style="5"/>
    <col min="17" max="20" width="18.140625" style="1"/>
    <col min="21" max="21" width="12.85546875" style="1" customWidth="1"/>
    <col min="22" max="22" width="18.140625" style="1"/>
  </cols>
  <sheetData>
    <row r="1" spans="1:25">
      <c r="D1" s="65"/>
      <c r="F1" s="66"/>
      <c r="G1" s="66"/>
      <c r="H1" s="5"/>
      <c r="I1" s="5"/>
      <c r="J1" s="5"/>
      <c r="T1" s="5"/>
    </row>
    <row r="2" spans="1:25">
      <c r="D2" s="65"/>
      <c r="F2" s="66"/>
      <c r="G2" s="66"/>
      <c r="H2" s="5"/>
      <c r="I2" s="5"/>
      <c r="J2" s="5"/>
      <c r="T2" s="5"/>
    </row>
    <row r="3" spans="1:25">
      <c r="D3" s="65"/>
      <c r="F3" s="66"/>
      <c r="G3" s="66"/>
      <c r="H3" s="5"/>
      <c r="I3" s="5"/>
      <c r="J3" s="5"/>
      <c r="T3" s="5"/>
    </row>
    <row r="4" spans="1:25">
      <c r="D4" s="65"/>
      <c r="F4" s="66"/>
      <c r="G4" s="66"/>
      <c r="H4" s="5"/>
      <c r="I4" s="5"/>
      <c r="J4" s="5"/>
      <c r="T4" s="5"/>
    </row>
    <row r="5" spans="1:25">
      <c r="D5" s="65"/>
      <c r="F5" s="66"/>
      <c r="G5" s="66"/>
      <c r="H5" s="5"/>
      <c r="I5" s="5"/>
      <c r="J5" s="5"/>
      <c r="T5" s="5"/>
    </row>
    <row r="6" spans="1:25">
      <c r="D6" s="65"/>
      <c r="F6" s="66"/>
      <c r="G6" s="66"/>
      <c r="H6" s="5"/>
      <c r="I6" s="5"/>
      <c r="J6" s="5"/>
      <c r="T6" s="5"/>
    </row>
    <row r="7" spans="1:25">
      <c r="D7" s="65"/>
      <c r="F7" s="66"/>
      <c r="G7" s="66"/>
      <c r="H7" s="5"/>
      <c r="I7" s="5"/>
      <c r="J7" s="5"/>
      <c r="T7" s="5"/>
    </row>
    <row r="8" spans="1:25" ht="16.5">
      <c r="D8" s="65"/>
      <c r="F8" s="66"/>
      <c r="G8" s="66"/>
      <c r="H8" s="5"/>
      <c r="I8" s="5"/>
      <c r="J8" s="5"/>
      <c r="S8" s="67"/>
      <c r="T8" s="68"/>
      <c r="U8" s="68"/>
      <c r="V8" s="68"/>
      <c r="W8" s="68"/>
      <c r="X8" s="1"/>
      <c r="Y8" s="1"/>
    </row>
    <row r="9" spans="1:25">
      <c r="D9" s="65"/>
      <c r="F9" s="66"/>
      <c r="G9" s="66"/>
      <c r="H9" s="5"/>
      <c r="I9" s="5"/>
      <c r="J9" s="5"/>
      <c r="T9" s="5"/>
    </row>
    <row r="10" spans="1:25">
      <c r="D10" s="65"/>
      <c r="T10" s="5"/>
    </row>
    <row r="11" spans="1:25" ht="16.5">
      <c r="D11" s="65"/>
      <c r="F11" s="214" t="s">
        <v>884</v>
      </c>
      <c r="G11" s="214"/>
      <c r="H11" s="214"/>
      <c r="I11" s="214"/>
      <c r="J11" s="214"/>
      <c r="K11" s="214"/>
      <c r="L11" s="214"/>
      <c r="M11" s="214"/>
      <c r="N11" s="214"/>
      <c r="T11" s="5"/>
    </row>
    <row r="12" spans="1:25">
      <c r="D12" s="65"/>
      <c r="F12" s="66"/>
      <c r="G12" s="66"/>
      <c r="H12" s="5"/>
      <c r="I12" s="5"/>
      <c r="J12" s="5"/>
      <c r="T12" s="5"/>
    </row>
    <row r="13" spans="1:25">
      <c r="D13" s="65"/>
      <c r="F13" s="66"/>
      <c r="G13" s="66"/>
      <c r="H13" s="5"/>
      <c r="I13" s="5"/>
      <c r="J13" s="5"/>
      <c r="T13" s="5"/>
    </row>
    <row r="14" spans="1:25" s="18" customFormat="1" ht="18.75" customHeight="1">
      <c r="A14" s="14"/>
      <c r="B14" s="14"/>
      <c r="C14" s="69"/>
      <c r="D14" s="16"/>
      <c r="E14" s="14"/>
      <c r="F14" s="14"/>
      <c r="G14" s="14"/>
      <c r="H14" s="14"/>
      <c r="I14" s="215" t="s">
        <v>0</v>
      </c>
      <c r="J14" s="14"/>
      <c r="K14" s="204" t="s">
        <v>1</v>
      </c>
      <c r="L14" s="206"/>
      <c r="M14" s="215" t="s">
        <v>885</v>
      </c>
      <c r="N14" s="218" t="s">
        <v>2</v>
      </c>
      <c r="O14" s="219"/>
      <c r="P14" s="220"/>
      <c r="Q14" s="14"/>
      <c r="R14" s="204" t="s">
        <v>3</v>
      </c>
      <c r="S14" s="205"/>
      <c r="T14" s="205"/>
      <c r="U14" s="205"/>
      <c r="V14" s="206"/>
    </row>
    <row r="15" spans="1:25" s="18" customFormat="1" ht="41.25" customHeight="1">
      <c r="A15" s="19"/>
      <c r="B15" s="19"/>
      <c r="C15" s="71"/>
      <c r="D15" s="21"/>
      <c r="E15" s="19"/>
      <c r="F15" s="19"/>
      <c r="G15" s="19"/>
      <c r="H15" s="19"/>
      <c r="I15" s="216"/>
      <c r="J15" s="19"/>
      <c r="K15" s="207"/>
      <c r="L15" s="209"/>
      <c r="M15" s="217"/>
      <c r="N15" s="212" t="s">
        <v>4</v>
      </c>
      <c r="O15" s="213"/>
      <c r="P15" s="24" t="s">
        <v>5</v>
      </c>
      <c r="Q15" s="73"/>
      <c r="R15" s="207"/>
      <c r="S15" s="208"/>
      <c r="T15" s="208"/>
      <c r="U15" s="208"/>
      <c r="V15" s="209"/>
    </row>
    <row r="16" spans="1:25" s="18" customFormat="1" ht="36" customHeight="1">
      <c r="A16" s="24" t="s">
        <v>6</v>
      </c>
      <c r="B16" s="24" t="s">
        <v>7</v>
      </c>
      <c r="C16" s="24" t="s">
        <v>8</v>
      </c>
      <c r="D16" s="25" t="s">
        <v>9</v>
      </c>
      <c r="E16" s="24" t="s">
        <v>10</v>
      </c>
      <c r="F16" s="24" t="s">
        <v>886</v>
      </c>
      <c r="G16" s="24" t="s">
        <v>887</v>
      </c>
      <c r="H16" s="24" t="s">
        <v>11</v>
      </c>
      <c r="I16" s="209"/>
      <c r="J16" s="24" t="s">
        <v>12</v>
      </c>
      <c r="K16" s="24" t="s">
        <v>13</v>
      </c>
      <c r="L16" s="24" t="s">
        <v>14</v>
      </c>
      <c r="M16" s="74" t="s">
        <v>888</v>
      </c>
      <c r="N16" s="24" t="s">
        <v>15</v>
      </c>
      <c r="O16" s="24" t="s">
        <v>16</v>
      </c>
      <c r="P16" s="24" t="s">
        <v>17</v>
      </c>
      <c r="Q16" s="24" t="s">
        <v>18</v>
      </c>
      <c r="R16" s="24" t="s">
        <v>19</v>
      </c>
      <c r="S16" s="24" t="s">
        <v>20</v>
      </c>
      <c r="T16" s="24" t="s">
        <v>21</v>
      </c>
      <c r="U16" s="24" t="s">
        <v>22</v>
      </c>
      <c r="V16" s="24" t="s">
        <v>23</v>
      </c>
    </row>
    <row r="17" spans="1:22" s="40" customFormat="1" ht="15.75" customHeight="1">
      <c r="A17" s="75">
        <v>1</v>
      </c>
      <c r="B17" s="76" t="s">
        <v>889</v>
      </c>
      <c r="C17" s="77" t="s">
        <v>890</v>
      </c>
      <c r="D17" s="78" t="s">
        <v>891</v>
      </c>
      <c r="E17" s="79" t="s">
        <v>892</v>
      </c>
      <c r="F17" s="80">
        <v>44256</v>
      </c>
      <c r="G17" s="80">
        <v>44440</v>
      </c>
      <c r="H17" s="81">
        <v>24000</v>
      </c>
      <c r="I17" s="82">
        <v>0</v>
      </c>
      <c r="J17" s="83">
        <v>25</v>
      </c>
      <c r="K17" s="84">
        <f t="shared" ref="K17:K18" si="0">H17*2.87%</f>
        <v>688.8</v>
      </c>
      <c r="L17" s="83">
        <f t="shared" ref="L17:L34" si="1">H17*7.1%</f>
        <v>1703.9999999999998</v>
      </c>
      <c r="M17" s="85">
        <v>264</v>
      </c>
      <c r="N17" s="86">
        <f t="shared" ref="N17:N18" si="2">H17*3.04%</f>
        <v>729.6</v>
      </c>
      <c r="O17" s="87">
        <f t="shared" ref="O17:O34" si="3">H17*7.09%</f>
        <v>1701.6000000000001</v>
      </c>
      <c r="P17" s="83">
        <v>0</v>
      </c>
      <c r="Q17" s="84">
        <f t="shared" ref="Q17:Q34" si="4">K17+N17</f>
        <v>1418.4</v>
      </c>
      <c r="R17" s="83">
        <f>J17+K17+N17</f>
        <v>1443.4</v>
      </c>
      <c r="S17" s="83">
        <f t="shared" ref="S17:S34" si="5">L17+M17+O17</f>
        <v>3669.6</v>
      </c>
      <c r="T17" s="83">
        <f t="shared" ref="T17:T34" si="6">H17-R17</f>
        <v>22556.6</v>
      </c>
      <c r="U17" s="88" t="s">
        <v>28</v>
      </c>
      <c r="V17" s="89" t="s">
        <v>29</v>
      </c>
    </row>
    <row r="18" spans="1:22" s="40" customFormat="1" ht="15.75" customHeight="1">
      <c r="A18" s="75">
        <v>2</v>
      </c>
      <c r="B18" s="90" t="s">
        <v>893</v>
      </c>
      <c r="C18" s="77" t="s">
        <v>894</v>
      </c>
      <c r="D18" s="91" t="s">
        <v>895</v>
      </c>
      <c r="E18" s="79" t="s">
        <v>892</v>
      </c>
      <c r="F18" s="80">
        <v>44287</v>
      </c>
      <c r="G18" s="80">
        <v>44470</v>
      </c>
      <c r="H18" s="92">
        <v>65000</v>
      </c>
      <c r="I18" s="93">
        <v>4427.58</v>
      </c>
      <c r="J18" s="94">
        <v>25</v>
      </c>
      <c r="K18" s="95">
        <f t="shared" si="0"/>
        <v>1865.5</v>
      </c>
      <c r="L18" s="94">
        <f t="shared" si="1"/>
        <v>4615</v>
      </c>
      <c r="M18" s="94">
        <v>686.4</v>
      </c>
      <c r="N18" s="96">
        <f t="shared" si="2"/>
        <v>1976</v>
      </c>
      <c r="O18" s="97">
        <f t="shared" si="3"/>
        <v>4608.5</v>
      </c>
      <c r="P18" s="94">
        <v>0</v>
      </c>
      <c r="Q18" s="95">
        <f t="shared" si="4"/>
        <v>3841.5</v>
      </c>
      <c r="R18" s="94">
        <f t="shared" ref="R18" si="7">J18+K18+N18+I18</f>
        <v>8294.08</v>
      </c>
      <c r="S18" s="94">
        <f t="shared" si="5"/>
        <v>9909.9</v>
      </c>
      <c r="T18" s="94">
        <f t="shared" si="6"/>
        <v>56705.919999999998</v>
      </c>
      <c r="U18" s="98" t="s">
        <v>28</v>
      </c>
      <c r="V18" s="99" t="s">
        <v>29</v>
      </c>
    </row>
    <row r="19" spans="1:22" s="40" customFormat="1" ht="17.25" customHeight="1">
      <c r="A19" s="75">
        <v>3</v>
      </c>
      <c r="B19" s="76" t="s">
        <v>896</v>
      </c>
      <c r="C19" s="100" t="s">
        <v>897</v>
      </c>
      <c r="D19" s="101" t="s">
        <v>898</v>
      </c>
      <c r="E19" s="79" t="s">
        <v>892</v>
      </c>
      <c r="F19" s="102">
        <v>44256</v>
      </c>
      <c r="G19" s="102">
        <v>44440</v>
      </c>
      <c r="H19" s="83">
        <v>60000</v>
      </c>
      <c r="I19" s="82">
        <v>3486.68</v>
      </c>
      <c r="J19" s="83">
        <v>25</v>
      </c>
      <c r="K19" s="84">
        <f>H19*2.87%</f>
        <v>1722</v>
      </c>
      <c r="L19" s="83">
        <f t="shared" si="1"/>
        <v>4260</v>
      </c>
      <c r="M19" s="85">
        <v>660</v>
      </c>
      <c r="N19" s="86">
        <f>H19*3.04%</f>
        <v>1824</v>
      </c>
      <c r="O19" s="87">
        <f t="shared" si="3"/>
        <v>4254</v>
      </c>
      <c r="P19" s="83">
        <v>0</v>
      </c>
      <c r="Q19" s="84">
        <f t="shared" si="4"/>
        <v>3546</v>
      </c>
      <c r="R19" s="83">
        <f>J19+K19+N19+I19</f>
        <v>7057.68</v>
      </c>
      <c r="S19" s="83">
        <f t="shared" si="5"/>
        <v>9174</v>
      </c>
      <c r="T19" s="83">
        <f t="shared" si="6"/>
        <v>52942.32</v>
      </c>
      <c r="U19" s="103" t="s">
        <v>38</v>
      </c>
      <c r="V19" s="89" t="s">
        <v>29</v>
      </c>
    </row>
    <row r="20" spans="1:22" s="40" customFormat="1" ht="15.75">
      <c r="A20" s="75">
        <v>4</v>
      </c>
      <c r="B20" s="76" t="s">
        <v>899</v>
      </c>
      <c r="C20" s="77" t="s">
        <v>900</v>
      </c>
      <c r="D20" s="101" t="s">
        <v>901</v>
      </c>
      <c r="E20" s="79" t="s">
        <v>892</v>
      </c>
      <c r="F20" s="80">
        <v>44336</v>
      </c>
      <c r="G20" s="80">
        <v>44520</v>
      </c>
      <c r="H20" s="81">
        <v>45000</v>
      </c>
      <c r="I20" s="104">
        <v>969.81</v>
      </c>
      <c r="J20" s="105">
        <v>25</v>
      </c>
      <c r="K20" s="84">
        <f t="shared" ref="K20" si="8">H20*2.87%</f>
        <v>1291.5</v>
      </c>
      <c r="L20" s="83">
        <f t="shared" si="1"/>
        <v>3194.9999999999995</v>
      </c>
      <c r="M20" s="85">
        <v>495</v>
      </c>
      <c r="N20" s="86">
        <f t="shared" ref="N20" si="9">H20*3.04%</f>
        <v>1368</v>
      </c>
      <c r="O20" s="87">
        <f t="shared" si="3"/>
        <v>3190.5</v>
      </c>
      <c r="P20" s="83">
        <v>1190.1199999999999</v>
      </c>
      <c r="Q20" s="84">
        <f t="shared" si="4"/>
        <v>2659.5</v>
      </c>
      <c r="R20" s="83">
        <v>4844.43</v>
      </c>
      <c r="S20" s="83">
        <f t="shared" si="5"/>
        <v>6880.5</v>
      </c>
      <c r="T20" s="83">
        <f t="shared" si="6"/>
        <v>40155.57</v>
      </c>
      <c r="U20" s="106" t="s">
        <v>38</v>
      </c>
      <c r="V20" s="99" t="s">
        <v>29</v>
      </c>
    </row>
    <row r="21" spans="1:22" s="40" customFormat="1" ht="17.25" customHeight="1">
      <c r="A21" s="75">
        <v>5</v>
      </c>
      <c r="B21" s="107" t="s">
        <v>902</v>
      </c>
      <c r="C21" s="77" t="s">
        <v>903</v>
      </c>
      <c r="D21" s="108" t="s">
        <v>94</v>
      </c>
      <c r="E21" s="79" t="s">
        <v>892</v>
      </c>
      <c r="F21" s="102">
        <v>44256</v>
      </c>
      <c r="G21" s="102">
        <v>44440</v>
      </c>
      <c r="H21" s="83">
        <v>60000</v>
      </c>
      <c r="I21" s="82">
        <v>3486.68</v>
      </c>
      <c r="J21" s="83">
        <v>25</v>
      </c>
      <c r="K21" s="84">
        <f>H21*2.87%</f>
        <v>1722</v>
      </c>
      <c r="L21" s="83">
        <f t="shared" si="1"/>
        <v>4260</v>
      </c>
      <c r="M21" s="85">
        <v>660</v>
      </c>
      <c r="N21" s="86">
        <f>H21*3.04%</f>
        <v>1824</v>
      </c>
      <c r="O21" s="87">
        <f t="shared" si="3"/>
        <v>4254</v>
      </c>
      <c r="P21" s="83">
        <v>0</v>
      </c>
      <c r="Q21" s="84">
        <f t="shared" si="4"/>
        <v>3546</v>
      </c>
      <c r="R21" s="83">
        <f>J21+K21+N21+I21</f>
        <v>7057.68</v>
      </c>
      <c r="S21" s="83">
        <f t="shared" si="5"/>
        <v>9174</v>
      </c>
      <c r="T21" s="83">
        <f t="shared" si="6"/>
        <v>52942.32</v>
      </c>
      <c r="U21" s="109" t="s">
        <v>38</v>
      </c>
      <c r="V21" s="89" t="s">
        <v>29</v>
      </c>
    </row>
    <row r="22" spans="1:22" s="40" customFormat="1" ht="18.75" customHeight="1">
      <c r="A22" s="75">
        <v>6</v>
      </c>
      <c r="B22" s="76" t="s">
        <v>904</v>
      </c>
      <c r="C22" s="110" t="s">
        <v>905</v>
      </c>
      <c r="D22" s="111" t="s">
        <v>906</v>
      </c>
      <c r="E22" s="79" t="s">
        <v>892</v>
      </c>
      <c r="F22" s="102">
        <v>44348</v>
      </c>
      <c r="G22" s="102">
        <v>44531</v>
      </c>
      <c r="H22" s="105">
        <v>75000</v>
      </c>
      <c r="I22" s="104">
        <v>6309.38</v>
      </c>
      <c r="J22" s="105">
        <v>25</v>
      </c>
      <c r="K22" s="112">
        <v>2152.5</v>
      </c>
      <c r="L22" s="105">
        <f t="shared" si="1"/>
        <v>5324.9999999999991</v>
      </c>
      <c r="M22" s="113">
        <v>686.4</v>
      </c>
      <c r="N22" s="114">
        <v>2280</v>
      </c>
      <c r="O22" s="115">
        <f t="shared" si="3"/>
        <v>5317.5</v>
      </c>
      <c r="P22" s="83">
        <v>0</v>
      </c>
      <c r="Q22" s="112">
        <f t="shared" si="4"/>
        <v>4432.5</v>
      </c>
      <c r="R22" s="105">
        <f>I22+J22+K22+N22+P22</f>
        <v>10766.880000000001</v>
      </c>
      <c r="S22" s="105">
        <f t="shared" si="5"/>
        <v>11328.899999999998</v>
      </c>
      <c r="T22" s="105">
        <f t="shared" si="6"/>
        <v>64233.119999999995</v>
      </c>
      <c r="U22" s="109" t="s">
        <v>38</v>
      </c>
      <c r="V22" s="99" t="s">
        <v>29</v>
      </c>
    </row>
    <row r="23" spans="1:22" s="40" customFormat="1" ht="15.75">
      <c r="A23" s="75">
        <v>7</v>
      </c>
      <c r="B23" s="76" t="s">
        <v>907</v>
      </c>
      <c r="C23" s="110" t="s">
        <v>905</v>
      </c>
      <c r="D23" s="116" t="s">
        <v>908</v>
      </c>
      <c r="E23" s="79" t="s">
        <v>892</v>
      </c>
      <c r="F23" s="80">
        <v>44318</v>
      </c>
      <c r="G23" s="80">
        <v>44502</v>
      </c>
      <c r="H23" s="81">
        <v>45000</v>
      </c>
      <c r="I23" s="104">
        <v>1148.33</v>
      </c>
      <c r="J23" s="105">
        <v>25</v>
      </c>
      <c r="K23" s="84">
        <f t="shared" ref="K23" si="10">H23*2.87%</f>
        <v>1291.5</v>
      </c>
      <c r="L23" s="84">
        <f t="shared" si="1"/>
        <v>3194.9999999999995</v>
      </c>
      <c r="M23" s="85">
        <v>495</v>
      </c>
      <c r="N23" s="86">
        <f t="shared" ref="N23" si="11">H23*3.04%</f>
        <v>1368</v>
      </c>
      <c r="O23" s="87">
        <f t="shared" si="3"/>
        <v>3190.5</v>
      </c>
      <c r="P23" s="83">
        <v>0</v>
      </c>
      <c r="Q23" s="84">
        <f t="shared" si="4"/>
        <v>2659.5</v>
      </c>
      <c r="R23" s="83">
        <f t="shared" ref="R23" si="12">J23+K23+N23+I23</f>
        <v>3832.83</v>
      </c>
      <c r="S23" s="83">
        <f t="shared" si="5"/>
        <v>6880.5</v>
      </c>
      <c r="T23" s="83">
        <f t="shared" si="6"/>
        <v>41167.17</v>
      </c>
      <c r="U23" s="103" t="s">
        <v>38</v>
      </c>
      <c r="V23" s="89" t="s">
        <v>29</v>
      </c>
    </row>
    <row r="24" spans="1:22" s="40" customFormat="1" ht="15.75">
      <c r="A24" s="75">
        <v>8</v>
      </c>
      <c r="B24" s="77" t="s">
        <v>909</v>
      </c>
      <c r="C24" s="77" t="s">
        <v>910</v>
      </c>
      <c r="D24" s="101" t="s">
        <v>911</v>
      </c>
      <c r="E24" s="79" t="s">
        <v>892</v>
      </c>
      <c r="F24" s="80">
        <v>44287</v>
      </c>
      <c r="G24" s="80">
        <v>44470</v>
      </c>
      <c r="H24" s="81">
        <v>18000</v>
      </c>
      <c r="I24" s="82">
        <v>0</v>
      </c>
      <c r="J24" s="83">
        <v>25</v>
      </c>
      <c r="K24" s="84">
        <f>H24*2.87%</f>
        <v>516.6</v>
      </c>
      <c r="L24" s="83">
        <f t="shared" si="1"/>
        <v>1277.9999999999998</v>
      </c>
      <c r="M24" s="85">
        <v>198</v>
      </c>
      <c r="N24" s="86">
        <f>H24*3.04%</f>
        <v>547.20000000000005</v>
      </c>
      <c r="O24" s="87">
        <f t="shared" si="3"/>
        <v>1276.2</v>
      </c>
      <c r="P24" s="83">
        <v>0</v>
      </c>
      <c r="Q24" s="84">
        <f t="shared" si="4"/>
        <v>1063.8000000000002</v>
      </c>
      <c r="R24" s="83">
        <f>J24+K24+N24</f>
        <v>1088.8000000000002</v>
      </c>
      <c r="S24" s="83">
        <f t="shared" si="5"/>
        <v>2752.2</v>
      </c>
      <c r="T24" s="83">
        <f t="shared" si="6"/>
        <v>16911.2</v>
      </c>
      <c r="U24" s="103" t="s">
        <v>38</v>
      </c>
      <c r="V24" s="99" t="s">
        <v>29</v>
      </c>
    </row>
    <row r="25" spans="1:22" s="40" customFormat="1" ht="15.75">
      <c r="A25" s="75">
        <v>9</v>
      </c>
      <c r="B25" s="76" t="s">
        <v>912</v>
      </c>
      <c r="C25" s="77" t="s">
        <v>913</v>
      </c>
      <c r="D25" s="111" t="s">
        <v>914</v>
      </c>
      <c r="E25" s="79" t="s">
        <v>892</v>
      </c>
      <c r="F25" s="80">
        <v>44348</v>
      </c>
      <c r="G25" s="80">
        <v>44531</v>
      </c>
      <c r="H25" s="81">
        <v>90000</v>
      </c>
      <c r="I25" s="82">
        <v>9753.1200000000008</v>
      </c>
      <c r="J25" s="83">
        <v>25</v>
      </c>
      <c r="K25" s="84">
        <f t="shared" ref="K25" si="13">H25*2.87%</f>
        <v>2583</v>
      </c>
      <c r="L25" s="83">
        <f t="shared" si="1"/>
        <v>6389.9999999999991</v>
      </c>
      <c r="M25" s="85">
        <v>686.4</v>
      </c>
      <c r="N25" s="86">
        <f t="shared" ref="N25" si="14">H25*3.04%</f>
        <v>2736</v>
      </c>
      <c r="O25" s="87">
        <f t="shared" si="3"/>
        <v>6381</v>
      </c>
      <c r="P25" s="83">
        <v>0</v>
      </c>
      <c r="Q25" s="84">
        <f t="shared" si="4"/>
        <v>5319</v>
      </c>
      <c r="R25" s="83">
        <f t="shared" ref="R25" si="15">J25+K25+N25+I25</f>
        <v>15097.12</v>
      </c>
      <c r="S25" s="83">
        <f t="shared" si="5"/>
        <v>13457.399999999998</v>
      </c>
      <c r="T25" s="83">
        <f t="shared" si="6"/>
        <v>74902.880000000005</v>
      </c>
      <c r="U25" s="103" t="s">
        <v>28</v>
      </c>
      <c r="V25" s="89" t="s">
        <v>29</v>
      </c>
    </row>
    <row r="26" spans="1:22" s="40" customFormat="1" ht="17.25">
      <c r="A26" s="75">
        <v>10</v>
      </c>
      <c r="B26" s="76" t="s">
        <v>915</v>
      </c>
      <c r="C26" s="77" t="s">
        <v>916</v>
      </c>
      <c r="D26" s="111" t="s">
        <v>917</v>
      </c>
      <c r="E26" s="79" t="s">
        <v>892</v>
      </c>
      <c r="F26" s="102">
        <v>44287</v>
      </c>
      <c r="G26" s="102">
        <v>44470</v>
      </c>
      <c r="H26" s="81">
        <v>30000</v>
      </c>
      <c r="I26" s="83">
        <v>0</v>
      </c>
      <c r="J26" s="105">
        <v>25</v>
      </c>
      <c r="K26" s="83">
        <f>H26*2.87%</f>
        <v>861</v>
      </c>
      <c r="L26" s="83">
        <f t="shared" si="1"/>
        <v>2130</v>
      </c>
      <c r="M26" s="85">
        <v>330</v>
      </c>
      <c r="N26" s="86">
        <f>H26*3.04%</f>
        <v>912</v>
      </c>
      <c r="O26" s="83">
        <f t="shared" si="3"/>
        <v>2127</v>
      </c>
      <c r="P26" s="83">
        <v>0</v>
      </c>
      <c r="Q26" s="83">
        <f t="shared" si="4"/>
        <v>1773</v>
      </c>
      <c r="R26" s="83">
        <f>J26+K26+N26</f>
        <v>1798</v>
      </c>
      <c r="S26" s="83">
        <f t="shared" si="5"/>
        <v>4587</v>
      </c>
      <c r="T26" s="83">
        <f t="shared" si="6"/>
        <v>28202</v>
      </c>
      <c r="U26" s="103" t="s">
        <v>38</v>
      </c>
      <c r="V26" s="99" t="s">
        <v>29</v>
      </c>
    </row>
    <row r="27" spans="1:22" s="40" customFormat="1" ht="15.75">
      <c r="A27" s="75">
        <v>11</v>
      </c>
      <c r="B27" s="76" t="s">
        <v>918</v>
      </c>
      <c r="C27" s="77" t="s">
        <v>919</v>
      </c>
      <c r="D27" s="111" t="s">
        <v>920</v>
      </c>
      <c r="E27" s="79" t="s">
        <v>892</v>
      </c>
      <c r="F27" s="80">
        <v>44256</v>
      </c>
      <c r="G27" s="80">
        <v>44440</v>
      </c>
      <c r="H27" s="81">
        <v>25000</v>
      </c>
      <c r="I27" s="83">
        <v>0</v>
      </c>
      <c r="J27" s="105">
        <v>25</v>
      </c>
      <c r="K27" s="84">
        <f t="shared" ref="K27:K29" si="16">H27*2.87%</f>
        <v>717.5</v>
      </c>
      <c r="L27" s="83">
        <f t="shared" si="1"/>
        <v>1774.9999999999998</v>
      </c>
      <c r="M27" s="85">
        <v>275</v>
      </c>
      <c r="N27" s="86">
        <f t="shared" ref="N27:N29" si="17">H27*3.04%</f>
        <v>760</v>
      </c>
      <c r="O27" s="87">
        <f t="shared" si="3"/>
        <v>1772.5000000000002</v>
      </c>
      <c r="P27" s="83">
        <v>0</v>
      </c>
      <c r="Q27" s="84">
        <f t="shared" si="4"/>
        <v>1477.5</v>
      </c>
      <c r="R27" s="83">
        <f>J27+K27+N27</f>
        <v>1502.5</v>
      </c>
      <c r="S27" s="83">
        <f t="shared" si="5"/>
        <v>3822.5</v>
      </c>
      <c r="T27" s="83">
        <f t="shared" si="6"/>
        <v>23497.5</v>
      </c>
      <c r="U27" s="103" t="s">
        <v>38</v>
      </c>
      <c r="V27" s="89" t="s">
        <v>29</v>
      </c>
    </row>
    <row r="28" spans="1:22" s="120" customFormat="1" ht="15.75">
      <c r="A28" s="75">
        <v>12</v>
      </c>
      <c r="B28" s="117" t="s">
        <v>921</v>
      </c>
      <c r="C28" s="118" t="s">
        <v>919</v>
      </c>
      <c r="D28" s="119" t="s">
        <v>920</v>
      </c>
      <c r="E28" s="79" t="s">
        <v>892</v>
      </c>
      <c r="F28" s="80">
        <v>44256</v>
      </c>
      <c r="G28" s="80">
        <v>44440</v>
      </c>
      <c r="H28" s="81">
        <v>35438.129999999997</v>
      </c>
      <c r="I28" s="82">
        <v>0</v>
      </c>
      <c r="J28" s="83">
        <v>25</v>
      </c>
      <c r="K28" s="84">
        <f t="shared" si="16"/>
        <v>1017.0743309999999</v>
      </c>
      <c r="L28" s="83">
        <f t="shared" si="1"/>
        <v>2516.1072299999996</v>
      </c>
      <c r="M28" s="85">
        <v>389.82</v>
      </c>
      <c r="N28" s="86">
        <f t="shared" si="17"/>
        <v>1077.319152</v>
      </c>
      <c r="O28" s="87">
        <f t="shared" si="3"/>
        <v>2512.5634169999998</v>
      </c>
      <c r="P28" s="83">
        <v>0</v>
      </c>
      <c r="Q28" s="84">
        <f t="shared" si="4"/>
        <v>2094.3934829999998</v>
      </c>
      <c r="R28" s="83">
        <f>J28+K28+N28</f>
        <v>2119.3934829999998</v>
      </c>
      <c r="S28" s="83">
        <f t="shared" si="5"/>
        <v>5418.4906469999996</v>
      </c>
      <c r="T28" s="83">
        <f t="shared" si="6"/>
        <v>33318.736516999998</v>
      </c>
      <c r="U28" s="103" t="s">
        <v>38</v>
      </c>
      <c r="V28" s="99" t="s">
        <v>29</v>
      </c>
    </row>
    <row r="29" spans="1:22" s="40" customFormat="1" ht="15.75">
      <c r="A29" s="75">
        <v>13</v>
      </c>
      <c r="B29" s="76" t="s">
        <v>922</v>
      </c>
      <c r="C29" s="77" t="s">
        <v>923</v>
      </c>
      <c r="D29" s="116" t="s">
        <v>924</v>
      </c>
      <c r="E29" s="79" t="s">
        <v>892</v>
      </c>
      <c r="F29" s="80">
        <v>44318</v>
      </c>
      <c r="G29" s="80">
        <v>44502</v>
      </c>
      <c r="H29" s="81">
        <v>50000</v>
      </c>
      <c r="I29" s="82">
        <v>1854</v>
      </c>
      <c r="J29" s="105">
        <v>25</v>
      </c>
      <c r="K29" s="84">
        <f t="shared" si="16"/>
        <v>1435</v>
      </c>
      <c r="L29" s="83">
        <f t="shared" si="1"/>
        <v>3549.9999999999995</v>
      </c>
      <c r="M29" s="85">
        <v>550</v>
      </c>
      <c r="N29" s="86">
        <f t="shared" si="17"/>
        <v>1520</v>
      </c>
      <c r="O29" s="87">
        <f t="shared" si="3"/>
        <v>3545.0000000000005</v>
      </c>
      <c r="P29" s="83">
        <v>0</v>
      </c>
      <c r="Q29" s="84">
        <f t="shared" si="4"/>
        <v>2955</v>
      </c>
      <c r="R29" s="83">
        <f t="shared" ref="R29" si="18">J29+K29+N29+I29</f>
        <v>4834</v>
      </c>
      <c r="S29" s="83">
        <f t="shared" si="5"/>
        <v>7645</v>
      </c>
      <c r="T29" s="83">
        <f t="shared" si="6"/>
        <v>45166</v>
      </c>
      <c r="U29" s="109" t="s">
        <v>28</v>
      </c>
      <c r="V29" s="89" t="s">
        <v>29</v>
      </c>
    </row>
    <row r="30" spans="1:22" s="40" customFormat="1" ht="15.75">
      <c r="A30" s="75">
        <v>14</v>
      </c>
      <c r="B30" s="76" t="s">
        <v>925</v>
      </c>
      <c r="C30" s="77" t="s">
        <v>926</v>
      </c>
      <c r="D30" s="111" t="s">
        <v>927</v>
      </c>
      <c r="E30" s="79" t="s">
        <v>892</v>
      </c>
      <c r="F30" s="80">
        <v>44256</v>
      </c>
      <c r="G30" s="80">
        <v>44440</v>
      </c>
      <c r="H30" s="81">
        <v>60000</v>
      </c>
      <c r="I30" s="82">
        <v>3486.68</v>
      </c>
      <c r="J30" s="83">
        <v>25</v>
      </c>
      <c r="K30" s="84">
        <f>H30*2.87%</f>
        <v>1722</v>
      </c>
      <c r="L30" s="83">
        <f t="shared" si="1"/>
        <v>4260</v>
      </c>
      <c r="M30" s="85">
        <v>660</v>
      </c>
      <c r="N30" s="86">
        <f>H30*3.04%</f>
        <v>1824</v>
      </c>
      <c r="O30" s="87">
        <f t="shared" si="3"/>
        <v>4254</v>
      </c>
      <c r="P30" s="83">
        <v>0</v>
      </c>
      <c r="Q30" s="84">
        <f t="shared" si="4"/>
        <v>3546</v>
      </c>
      <c r="R30" s="83">
        <f>J30+K30+N30+I30</f>
        <v>7057.68</v>
      </c>
      <c r="S30" s="83">
        <f t="shared" si="5"/>
        <v>9174</v>
      </c>
      <c r="T30" s="83">
        <f t="shared" si="6"/>
        <v>52942.32</v>
      </c>
      <c r="U30" s="103" t="s">
        <v>28</v>
      </c>
      <c r="V30" s="99" t="s">
        <v>29</v>
      </c>
    </row>
    <row r="31" spans="1:22" s="40" customFormat="1" ht="15.75">
      <c r="A31" s="75">
        <v>15</v>
      </c>
      <c r="B31" s="121" t="s">
        <v>928</v>
      </c>
      <c r="C31" s="121" t="s">
        <v>929</v>
      </c>
      <c r="D31" s="122" t="s">
        <v>930</v>
      </c>
      <c r="E31" s="79" t="s">
        <v>892</v>
      </c>
      <c r="F31" s="80">
        <v>44348</v>
      </c>
      <c r="G31" s="80">
        <v>44531</v>
      </c>
      <c r="H31" s="123">
        <v>65000</v>
      </c>
      <c r="I31" s="82">
        <v>4427.58</v>
      </c>
      <c r="J31" s="83">
        <v>25</v>
      </c>
      <c r="K31" s="84">
        <f t="shared" ref="K31:K34" si="19">H31*2.87%</f>
        <v>1865.5</v>
      </c>
      <c r="L31" s="83">
        <f t="shared" si="1"/>
        <v>4615</v>
      </c>
      <c r="M31" s="85">
        <v>686.4</v>
      </c>
      <c r="N31" s="86">
        <f t="shared" ref="N31:N34" si="20">H31*3.04%</f>
        <v>1976</v>
      </c>
      <c r="O31" s="87">
        <f t="shared" si="3"/>
        <v>4608.5</v>
      </c>
      <c r="P31" s="83">
        <v>0</v>
      </c>
      <c r="Q31" s="84">
        <f t="shared" si="4"/>
        <v>3841.5</v>
      </c>
      <c r="R31" s="83">
        <f t="shared" ref="R31:R34" si="21">J31+K31+N31+I31</f>
        <v>8294.08</v>
      </c>
      <c r="S31" s="83">
        <f t="shared" si="5"/>
        <v>9909.9</v>
      </c>
      <c r="T31" s="83">
        <f t="shared" si="6"/>
        <v>56705.919999999998</v>
      </c>
      <c r="U31" s="124" t="s">
        <v>28</v>
      </c>
      <c r="V31" s="89" t="s">
        <v>29</v>
      </c>
    </row>
    <row r="32" spans="1:22" s="40" customFormat="1" ht="15.75">
      <c r="A32" s="75">
        <v>16</v>
      </c>
      <c r="B32" s="77" t="s">
        <v>931</v>
      </c>
      <c r="C32" s="107" t="s">
        <v>932</v>
      </c>
      <c r="D32" s="125" t="s">
        <v>933</v>
      </c>
      <c r="E32" s="79" t="s">
        <v>892</v>
      </c>
      <c r="F32" s="80">
        <v>44348</v>
      </c>
      <c r="G32" s="80">
        <v>44531</v>
      </c>
      <c r="H32" s="126">
        <v>50000</v>
      </c>
      <c r="I32" s="82">
        <v>1854</v>
      </c>
      <c r="J32" s="83">
        <v>25</v>
      </c>
      <c r="K32" s="84">
        <f t="shared" si="19"/>
        <v>1435</v>
      </c>
      <c r="L32" s="83">
        <f t="shared" si="1"/>
        <v>3549.9999999999995</v>
      </c>
      <c r="M32" s="85">
        <v>550</v>
      </c>
      <c r="N32" s="86">
        <f t="shared" si="20"/>
        <v>1520</v>
      </c>
      <c r="O32" s="87">
        <f t="shared" si="3"/>
        <v>3545.0000000000005</v>
      </c>
      <c r="P32" s="83">
        <v>0</v>
      </c>
      <c r="Q32" s="84">
        <f t="shared" si="4"/>
        <v>2955</v>
      </c>
      <c r="R32" s="83">
        <f t="shared" si="21"/>
        <v>4834</v>
      </c>
      <c r="S32" s="83">
        <f t="shared" si="5"/>
        <v>7645</v>
      </c>
      <c r="T32" s="83">
        <f t="shared" si="6"/>
        <v>45166</v>
      </c>
      <c r="U32" s="109" t="s">
        <v>28</v>
      </c>
      <c r="V32" s="99" t="s">
        <v>29</v>
      </c>
    </row>
    <row r="33" spans="1:22" s="120" customFormat="1" ht="15.75">
      <c r="A33" s="75">
        <v>17</v>
      </c>
      <c r="B33" s="118" t="s">
        <v>934</v>
      </c>
      <c r="C33" s="127" t="s">
        <v>935</v>
      </c>
      <c r="D33" s="128" t="s">
        <v>936</v>
      </c>
      <c r="E33" s="79" t="s">
        <v>892</v>
      </c>
      <c r="F33" s="80">
        <v>44348</v>
      </c>
      <c r="G33" s="80">
        <v>44531</v>
      </c>
      <c r="H33" s="129">
        <v>50000</v>
      </c>
      <c r="I33" s="82">
        <v>1854</v>
      </c>
      <c r="J33" s="83">
        <v>25</v>
      </c>
      <c r="K33" s="84">
        <f t="shared" si="19"/>
        <v>1435</v>
      </c>
      <c r="L33" s="83">
        <f t="shared" si="1"/>
        <v>3549.9999999999995</v>
      </c>
      <c r="M33" s="85">
        <v>550</v>
      </c>
      <c r="N33" s="86">
        <f t="shared" si="20"/>
        <v>1520</v>
      </c>
      <c r="O33" s="87">
        <f t="shared" si="3"/>
        <v>3545.0000000000005</v>
      </c>
      <c r="P33" s="83">
        <v>0</v>
      </c>
      <c r="Q33" s="84">
        <f t="shared" si="4"/>
        <v>2955</v>
      </c>
      <c r="R33" s="83">
        <f t="shared" si="21"/>
        <v>4834</v>
      </c>
      <c r="S33" s="83">
        <f t="shared" si="5"/>
        <v>7645</v>
      </c>
      <c r="T33" s="83">
        <f t="shared" si="6"/>
        <v>45166</v>
      </c>
      <c r="U33" s="103" t="s">
        <v>28</v>
      </c>
      <c r="V33" s="89" t="s">
        <v>29</v>
      </c>
    </row>
    <row r="34" spans="1:22" s="40" customFormat="1" ht="18.75" customHeight="1">
      <c r="A34" s="75">
        <v>18</v>
      </c>
      <c r="B34" s="121" t="s">
        <v>937</v>
      </c>
      <c r="C34" s="107" t="s">
        <v>938</v>
      </c>
      <c r="D34" s="122" t="s">
        <v>939</v>
      </c>
      <c r="E34" s="79" t="s">
        <v>892</v>
      </c>
      <c r="F34" s="80">
        <v>44321</v>
      </c>
      <c r="G34" s="80">
        <v>44505</v>
      </c>
      <c r="H34" s="129">
        <v>65000</v>
      </c>
      <c r="I34" s="82">
        <v>4427.58</v>
      </c>
      <c r="J34" s="83">
        <v>25</v>
      </c>
      <c r="K34" s="84">
        <f t="shared" si="19"/>
        <v>1865.5</v>
      </c>
      <c r="L34" s="83">
        <f t="shared" si="1"/>
        <v>4615</v>
      </c>
      <c r="M34" s="85">
        <v>686.4</v>
      </c>
      <c r="N34" s="86">
        <f t="shared" si="20"/>
        <v>1976</v>
      </c>
      <c r="O34" s="87">
        <f t="shared" si="3"/>
        <v>4608.5</v>
      </c>
      <c r="P34" s="83">
        <v>0</v>
      </c>
      <c r="Q34" s="83">
        <f t="shared" si="4"/>
        <v>3841.5</v>
      </c>
      <c r="R34" s="83">
        <f t="shared" si="21"/>
        <v>8294.08</v>
      </c>
      <c r="S34" s="83">
        <f t="shared" si="5"/>
        <v>9909.9</v>
      </c>
      <c r="T34" s="83">
        <f t="shared" si="6"/>
        <v>56705.919999999998</v>
      </c>
      <c r="U34" s="124" t="s">
        <v>28</v>
      </c>
      <c r="V34" s="99" t="s">
        <v>29</v>
      </c>
    </row>
    <row r="35" spans="1:22" s="40" customFormat="1" ht="18.75" customHeight="1">
      <c r="A35" s="130"/>
      <c r="B35" s="131" t="s">
        <v>940</v>
      </c>
      <c r="C35" s="132"/>
      <c r="D35" s="133"/>
      <c r="E35" s="134"/>
      <c r="F35" s="135"/>
      <c r="G35" s="135"/>
      <c r="H35" s="136"/>
      <c r="I35" s="137"/>
      <c r="J35" s="138"/>
      <c r="K35" s="138"/>
      <c r="L35" s="138"/>
      <c r="M35" s="139"/>
      <c r="N35" s="140"/>
      <c r="O35" s="138"/>
      <c r="P35" s="138"/>
      <c r="Q35" s="138"/>
      <c r="R35" s="141"/>
      <c r="S35" s="141"/>
      <c r="T35" s="138"/>
      <c r="U35" s="142"/>
      <c r="V35" s="143"/>
    </row>
    <row r="36" spans="1:22" s="144" customFormat="1" ht="18" thickBot="1">
      <c r="D36" s="145"/>
      <c r="F36" s="54"/>
      <c r="G36" s="54"/>
      <c r="H36" s="146">
        <f t="shared" ref="H36:P36" si="22">SUM(H17:H34)</f>
        <v>912438.13</v>
      </c>
      <c r="I36" s="146">
        <f t="shared" si="22"/>
        <v>47485.420000000006</v>
      </c>
      <c r="J36" s="146">
        <f t="shared" si="22"/>
        <v>450</v>
      </c>
      <c r="K36" s="147">
        <f t="shared" si="22"/>
        <v>26186.974331000001</v>
      </c>
      <c r="L36" s="147">
        <f t="shared" si="22"/>
        <v>64783.107230000001</v>
      </c>
      <c r="M36" s="147">
        <f t="shared" si="22"/>
        <v>9508.8199999999979</v>
      </c>
      <c r="N36" s="147">
        <f t="shared" si="22"/>
        <v>27738.119151999999</v>
      </c>
      <c r="O36" s="147">
        <f t="shared" si="22"/>
        <v>64691.863417</v>
      </c>
      <c r="P36" s="146">
        <f t="shared" si="22"/>
        <v>1190.1199999999999</v>
      </c>
      <c r="Q36" s="146">
        <f>SUM(Q17:Q35)</f>
        <v>53925.093483000004</v>
      </c>
      <c r="R36" s="147">
        <f>SUM(R17:R34)</f>
        <v>103050.63348300001</v>
      </c>
      <c r="S36" s="147">
        <f>SUM(S17:S34)</f>
        <v>138983.79064699999</v>
      </c>
      <c r="T36" s="146">
        <f>SUM(T17:T34)</f>
        <v>809387.49651700002</v>
      </c>
    </row>
    <row r="37" spans="1:22" ht="15.75" thickTop="1">
      <c r="D37" s="65"/>
      <c r="F37" s="66"/>
      <c r="G37" s="66"/>
      <c r="H37" s="5"/>
      <c r="I37" s="5"/>
      <c r="J37" s="5"/>
      <c r="Q37" s="6"/>
      <c r="T37" s="5"/>
    </row>
    <row r="38" spans="1:22">
      <c r="A38" s="148" t="s">
        <v>876</v>
      </c>
      <c r="B38" s="149"/>
      <c r="D38" s="65"/>
      <c r="F38" s="66"/>
      <c r="G38" s="66"/>
      <c r="H38" s="5"/>
      <c r="I38" s="5"/>
      <c r="J38" s="5"/>
      <c r="T38" s="5"/>
      <c r="U38" s="150"/>
    </row>
    <row r="39" spans="1:22">
      <c r="A39" s="151" t="s">
        <v>877</v>
      </c>
      <c r="B39" s="149"/>
      <c r="D39" s="65"/>
      <c r="F39" s="66"/>
      <c r="G39" s="66"/>
      <c r="H39" s="5"/>
      <c r="I39" s="5"/>
      <c r="J39" s="5"/>
      <c r="Q39" s="6"/>
      <c r="T39" s="5"/>
      <c r="U39" s="150"/>
    </row>
    <row r="40" spans="1:22">
      <c r="A40" s="151" t="s">
        <v>878</v>
      </c>
      <c r="B40" s="149"/>
      <c r="D40" s="65"/>
      <c r="F40" s="66"/>
      <c r="G40" s="66"/>
      <c r="H40" s="5"/>
      <c r="I40" s="5"/>
      <c r="J40" s="5"/>
      <c r="M40" s="6"/>
      <c r="Q40" s="6"/>
      <c r="T40" s="5"/>
      <c r="U40" s="150"/>
    </row>
    <row r="41" spans="1:22">
      <c r="A41" s="151" t="s">
        <v>879</v>
      </c>
      <c r="B41" s="149"/>
      <c r="D41" s="65"/>
      <c r="F41" s="66"/>
      <c r="G41" s="66"/>
      <c r="H41" s="5"/>
      <c r="I41" s="5"/>
      <c r="J41" s="5"/>
      <c r="M41" s="6"/>
      <c r="T41" s="5"/>
      <c r="U41" s="150"/>
    </row>
    <row r="42" spans="1:22">
      <c r="A42" s="151" t="s">
        <v>880</v>
      </c>
      <c r="B42" s="149"/>
      <c r="D42" s="65"/>
      <c r="F42" s="66"/>
      <c r="G42" s="66"/>
      <c r="H42" s="5"/>
      <c r="I42" s="5"/>
      <c r="J42" s="5"/>
      <c r="M42" s="6"/>
      <c r="N42" s="6"/>
      <c r="T42" s="5"/>
      <c r="U42" s="150"/>
    </row>
    <row r="43" spans="1:22">
      <c r="A43" s="151" t="s">
        <v>881</v>
      </c>
      <c r="B43" s="152"/>
      <c r="D43" s="65"/>
      <c r="F43" s="66"/>
      <c r="G43" s="66"/>
      <c r="H43" s="5"/>
      <c r="I43" s="5"/>
      <c r="J43" s="5"/>
      <c r="T43" s="5"/>
      <c r="U43" s="151"/>
    </row>
    <row r="44" spans="1:22">
      <c r="D44" s="65"/>
      <c r="F44" s="66"/>
      <c r="G44" s="66"/>
      <c r="H44" s="5"/>
      <c r="I44" s="5"/>
      <c r="J44" s="5"/>
      <c r="T44" s="5"/>
    </row>
    <row r="45" spans="1:22">
      <c r="D45" s="65"/>
      <c r="F45" s="66"/>
      <c r="G45" s="66"/>
      <c r="H45" s="5"/>
      <c r="I45" s="5"/>
      <c r="J45" s="5"/>
      <c r="T45" s="5"/>
    </row>
    <row r="46" spans="1:22">
      <c r="D46" s="65"/>
      <c r="F46" s="66"/>
      <c r="G46" s="66"/>
      <c r="H46" s="5"/>
      <c r="I46" s="5"/>
      <c r="J46" s="5"/>
      <c r="T46" s="5"/>
    </row>
    <row r="47" spans="1:22">
      <c r="D47" s="65"/>
      <c r="F47" s="66"/>
      <c r="G47" s="66"/>
      <c r="H47" s="5"/>
      <c r="I47" s="5"/>
      <c r="J47" s="5"/>
      <c r="T47" s="5"/>
    </row>
    <row r="48" spans="1:22">
      <c r="D48" s="65"/>
      <c r="F48" s="66"/>
      <c r="G48" s="66"/>
      <c r="H48" s="5"/>
      <c r="I48" s="5"/>
      <c r="J48" s="5"/>
      <c r="T48" s="5"/>
    </row>
    <row r="51" spans="3:26" s="1" customFormat="1">
      <c r="C51"/>
      <c r="D51"/>
      <c r="E51"/>
      <c r="F51"/>
      <c r="G51" s="153"/>
      <c r="H51" s="42"/>
      <c r="I51" s="42"/>
      <c r="J51" s="42"/>
      <c r="K51" s="42"/>
      <c r="L51" s="42"/>
      <c r="M51" s="42"/>
      <c r="N51" s="42"/>
      <c r="O51" s="42"/>
      <c r="P51" s="154"/>
      <c r="W51"/>
      <c r="X51"/>
      <c r="Y51"/>
      <c r="Z51"/>
    </row>
    <row r="52" spans="3:26" s="1" customFormat="1" ht="18.75">
      <c r="C52"/>
      <c r="D52" s="155"/>
      <c r="E52" s="155"/>
      <c r="F52" s="155"/>
      <c r="G52" s="156"/>
      <c r="H52" s="157"/>
      <c r="I52" s="157"/>
      <c r="J52" s="157"/>
      <c r="K52" s="42"/>
      <c r="L52" s="42"/>
      <c r="M52" s="42"/>
      <c r="N52" s="42"/>
      <c r="O52" s="42"/>
      <c r="P52" s="154"/>
      <c r="W52"/>
      <c r="X52"/>
      <c r="Y52"/>
      <c r="Z52"/>
    </row>
    <row r="53" spans="3:26" s="1" customFormat="1" ht="18.75">
      <c r="C53"/>
      <c r="D53" s="155"/>
      <c r="E53" s="158"/>
      <c r="F53" s="155"/>
      <c r="G53" s="156"/>
      <c r="H53" s="157"/>
      <c r="I53" s="157"/>
      <c r="J53" s="157"/>
      <c r="K53" s="42"/>
      <c r="L53" s="42"/>
      <c r="M53" s="42"/>
      <c r="N53" s="42"/>
      <c r="O53" s="42"/>
      <c r="P53" s="154"/>
      <c r="W53"/>
      <c r="X53"/>
      <c r="Y53"/>
      <c r="Z53"/>
    </row>
    <row r="54" spans="3:26" s="1" customFormat="1" ht="18.75">
      <c r="C54" s="153"/>
      <c r="D54" s="156"/>
      <c r="E54" s="159"/>
      <c r="F54" s="156"/>
      <c r="G54" s="156"/>
      <c r="H54" s="157"/>
      <c r="I54" s="157"/>
      <c r="J54" s="157"/>
      <c r="K54" s="42"/>
      <c r="L54" s="42"/>
      <c r="M54" s="42"/>
      <c r="N54" s="42"/>
      <c r="O54" s="42"/>
      <c r="P54" s="154"/>
      <c r="W54"/>
      <c r="X54"/>
      <c r="Y54"/>
      <c r="Z54"/>
    </row>
    <row r="55" spans="3:26" s="1" customFormat="1" ht="18.75">
      <c r="C55" s="153"/>
      <c r="D55" s="159"/>
      <c r="E55" s="159"/>
      <c r="F55" s="156"/>
      <c r="G55" s="156"/>
      <c r="H55" s="157"/>
      <c r="I55" s="157"/>
      <c r="J55" s="157"/>
      <c r="K55" s="42"/>
      <c r="L55" s="42"/>
      <c r="M55" s="42"/>
      <c r="N55" s="42"/>
      <c r="O55" s="42"/>
      <c r="P55" s="154"/>
      <c r="W55"/>
      <c r="X55"/>
      <c r="Y55"/>
      <c r="Z55"/>
    </row>
    <row r="56" spans="3:26" s="1" customFormat="1" ht="18.75">
      <c r="C56" s="153"/>
      <c r="D56" s="160"/>
      <c r="E56" s="160"/>
      <c r="F56" s="156"/>
      <c r="G56" s="156"/>
      <c r="H56" s="161"/>
      <c r="I56" s="161"/>
      <c r="J56" s="157"/>
      <c r="K56" s="42"/>
      <c r="L56" s="42"/>
      <c r="M56" s="42"/>
      <c r="N56" s="161"/>
      <c r="O56" s="161"/>
      <c r="P56" s="154"/>
      <c r="W56"/>
      <c r="X56"/>
      <c r="Y56"/>
      <c r="Z56"/>
    </row>
    <row r="57" spans="3:26" s="1" customFormat="1" ht="18.75">
      <c r="C57" s="153"/>
      <c r="D57" s="156"/>
      <c r="E57" s="156"/>
      <c r="F57" s="156"/>
      <c r="G57" s="156"/>
      <c r="H57" s="157"/>
      <c r="I57" s="157"/>
      <c r="J57" s="157"/>
      <c r="K57" s="42"/>
      <c r="L57" s="42"/>
      <c r="M57" s="42"/>
      <c r="N57" s="42"/>
      <c r="O57" s="42"/>
      <c r="P57" s="154"/>
      <c r="W57"/>
      <c r="X57"/>
      <c r="Y57"/>
      <c r="Z57"/>
    </row>
    <row r="58" spans="3:26" s="1" customFormat="1" ht="18.75">
      <c r="C58" s="153"/>
      <c r="D58" s="156"/>
      <c r="E58" s="156"/>
      <c r="F58" s="156"/>
      <c r="G58" s="156"/>
      <c r="H58" s="162"/>
      <c r="I58" s="162"/>
      <c r="J58" s="162"/>
      <c r="K58" s="42"/>
      <c r="L58" s="42"/>
      <c r="M58" s="42"/>
      <c r="N58" s="42"/>
      <c r="O58" s="42"/>
      <c r="P58" s="154"/>
      <c r="W58"/>
      <c r="X58"/>
      <c r="Y58"/>
      <c r="Z58"/>
    </row>
    <row r="59" spans="3:26">
      <c r="C59" s="153"/>
      <c r="D59" s="153"/>
      <c r="E59" s="153"/>
      <c r="F59" s="153"/>
    </row>
  </sheetData>
  <sheetProtection algorithmName="SHA-512" hashValue="7J7h1jDMSygUKnDIjZSHONM0ZeO39m+p6FN5047+9ZZ9Ses9Ozwg1GyUwJDPnHecZOhqbJ/JnkxbPv0USTq34Q==" saltValue="+rsdlSvj+wrQzXuOYib49g==" spinCount="100000" sheet="1" formatCells="0" formatColumns="0" formatRows="0" insertColumns="0" insertRows="0" insertHyperlinks="0" deleteColumns="0" deleteRows="0" sort="0" autoFilter="0" pivotTables="0"/>
  <mergeCells count="7">
    <mergeCell ref="R14:V15"/>
    <mergeCell ref="N15:O15"/>
    <mergeCell ref="F11:N11"/>
    <mergeCell ref="I14:I16"/>
    <mergeCell ref="K14:L15"/>
    <mergeCell ref="M14:M15"/>
    <mergeCell ref="N14:P14"/>
  </mergeCells>
  <conditionalFormatting sqref="H21:H23 H19 H25:H27">
    <cfRule type="notContainsBlanks" dxfId="48" priority="5">
      <formula>LEN(TRIM(H19))&gt;0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4" id="{4D517454-2D27-4770-BF48-444A28F16E25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H29:H31 H18 H33:H35 H24</xm:sqref>
        </x14:conditionalFormatting>
        <x14:conditionalFormatting xmlns:xm="http://schemas.microsoft.com/office/excel/2006/main">
          <x14:cfRule type="notContainsBlanks" priority="2" id="{DA802F95-C195-4D3D-A17B-AA442C3C38AA}">
            <xm:f>LEN(TRIM('\Users\DIGECAC\Desktop\[base de datos en proceso nomina portal nueva julio 2021.xlsx]FIJOS'!#REF!))&gt;0</xm:f>
            <x14:dxf>
              <fill>
                <patternFill patternType="none"/>
              </fill>
            </x14:dxf>
          </x14:cfRule>
          <xm:sqref>H28 H17 H20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topLeftCell="A4" workbookViewId="0">
      <selection activeCell="F26" sqref="F26"/>
    </sheetView>
  </sheetViews>
  <sheetFormatPr baseColWidth="10" defaultColWidth="11.42578125" defaultRowHeight="15"/>
  <cols>
    <col min="1" max="1" width="6.28515625" customWidth="1"/>
    <col min="2" max="2" width="39.140625" customWidth="1"/>
    <col min="3" max="3" width="26.5703125" customWidth="1"/>
    <col min="4" max="4" width="33" customWidth="1"/>
    <col min="5" max="5" width="10.5703125" customWidth="1"/>
    <col min="6" max="6" width="20.7109375" style="190" customWidth="1"/>
    <col min="7" max="7" width="13.42578125" customWidth="1"/>
    <col min="8" max="8" width="10.85546875" customWidth="1"/>
    <col min="9" max="9" width="15.140625" customWidth="1"/>
    <col min="10" max="10" width="13.28515625" customWidth="1"/>
    <col min="11" max="11" width="12" customWidth="1"/>
    <col min="12" max="12" width="11.42578125" customWidth="1"/>
    <col min="13" max="13" width="10.140625" customWidth="1"/>
    <col min="14" max="14" width="15.85546875" customWidth="1"/>
    <col min="15" max="15" width="10.140625" customWidth="1"/>
    <col min="16" max="16" width="13.85546875" customWidth="1"/>
    <col min="17" max="17" width="10.42578125" customWidth="1"/>
    <col min="18" max="18" width="16.28515625" customWidth="1"/>
    <col min="19" max="19" width="11.7109375" customWidth="1"/>
    <col min="20" max="20" width="13" customWidth="1"/>
  </cols>
  <sheetData>
    <row r="1" spans="1:20">
      <c r="D1" s="65"/>
      <c r="F1" s="66"/>
      <c r="G1" s="66"/>
      <c r="H1" s="66"/>
      <c r="R1" s="66"/>
    </row>
    <row r="2" spans="1:20">
      <c r="D2" s="65"/>
      <c r="F2" s="66"/>
      <c r="G2" s="66"/>
      <c r="H2" s="66"/>
      <c r="R2" s="66"/>
    </row>
    <row r="3" spans="1:20">
      <c r="D3" s="65"/>
      <c r="F3" s="66"/>
      <c r="G3" s="66"/>
      <c r="H3" s="66"/>
      <c r="R3" s="66"/>
    </row>
    <row r="4" spans="1:20">
      <c r="D4" s="65"/>
      <c r="F4" s="66"/>
      <c r="G4" s="66"/>
      <c r="H4" s="66"/>
      <c r="R4" s="66"/>
    </row>
    <row r="5" spans="1:20">
      <c r="D5" s="65"/>
      <c r="F5" s="66"/>
      <c r="G5" s="66"/>
      <c r="H5" s="66"/>
      <c r="R5" s="66"/>
    </row>
    <row r="6" spans="1:20">
      <c r="D6" s="65"/>
      <c r="F6" s="66"/>
      <c r="G6" s="66"/>
      <c r="H6" s="66"/>
      <c r="R6" s="66"/>
    </row>
    <row r="7" spans="1:20">
      <c r="D7" s="65"/>
      <c r="F7" s="66"/>
      <c r="G7" s="66"/>
      <c r="H7" s="66"/>
      <c r="R7" s="66"/>
    </row>
    <row r="8" spans="1:20">
      <c r="D8" s="65"/>
      <c r="F8" s="66"/>
      <c r="G8" s="66"/>
      <c r="H8" s="66"/>
      <c r="R8" s="66"/>
    </row>
    <row r="9" spans="1:20" ht="16.5">
      <c r="D9" s="65"/>
      <c r="F9" s="163"/>
      <c r="G9" s="163"/>
      <c r="H9" s="163"/>
      <c r="I9" s="163"/>
      <c r="R9" s="66"/>
    </row>
    <row r="10" spans="1:20" ht="17.25">
      <c r="D10" s="65"/>
      <c r="F10" s="164" t="s">
        <v>941</v>
      </c>
      <c r="G10" s="163"/>
      <c r="H10" s="163"/>
      <c r="I10" s="163"/>
      <c r="R10" s="66"/>
    </row>
    <row r="11" spans="1:20">
      <c r="D11" s="65"/>
      <c r="F11" s="66"/>
      <c r="G11" s="66"/>
      <c r="H11" s="66"/>
      <c r="R11" s="66"/>
    </row>
    <row r="12" spans="1:20">
      <c r="D12" s="65"/>
      <c r="F12" s="66"/>
      <c r="G12" s="66"/>
      <c r="H12" s="66"/>
      <c r="R12" s="66"/>
    </row>
    <row r="13" spans="1:20" s="18" customFormat="1" ht="18.75" customHeight="1">
      <c r="A13" s="70"/>
      <c r="B13" s="70"/>
      <c r="C13" s="69"/>
      <c r="D13" s="16"/>
      <c r="E13" s="70"/>
      <c r="F13" s="70"/>
      <c r="G13" s="215" t="s">
        <v>0</v>
      </c>
      <c r="H13" s="70"/>
      <c r="I13" s="204" t="s">
        <v>1</v>
      </c>
      <c r="J13" s="206"/>
      <c r="K13" s="215" t="s">
        <v>885</v>
      </c>
      <c r="L13" s="218" t="s">
        <v>2</v>
      </c>
      <c r="M13" s="219"/>
      <c r="N13" s="220"/>
      <c r="O13" s="70"/>
      <c r="P13" s="204" t="s">
        <v>3</v>
      </c>
      <c r="Q13" s="205"/>
      <c r="R13" s="205"/>
      <c r="S13" s="205"/>
      <c r="T13" s="206"/>
    </row>
    <row r="14" spans="1:20" s="18" customFormat="1" ht="31.5" customHeight="1">
      <c r="A14" s="72"/>
      <c r="B14" s="72"/>
      <c r="C14" s="71"/>
      <c r="D14" s="21"/>
      <c r="E14" s="72"/>
      <c r="F14" s="72"/>
      <c r="G14" s="216"/>
      <c r="H14" s="72"/>
      <c r="I14" s="207"/>
      <c r="J14" s="209"/>
      <c r="K14" s="217"/>
      <c r="L14" s="212" t="s">
        <v>4</v>
      </c>
      <c r="M14" s="213"/>
      <c r="N14" s="24" t="s">
        <v>5</v>
      </c>
      <c r="O14" s="73"/>
      <c r="P14" s="207"/>
      <c r="Q14" s="208"/>
      <c r="R14" s="208"/>
      <c r="S14" s="208"/>
      <c r="T14" s="209"/>
    </row>
    <row r="15" spans="1:20" s="18" customFormat="1" ht="43.5" customHeight="1">
      <c r="A15" s="24" t="s">
        <v>6</v>
      </c>
      <c r="B15" s="24" t="s">
        <v>7</v>
      </c>
      <c r="C15" s="24" t="s">
        <v>8</v>
      </c>
      <c r="D15" s="25" t="s">
        <v>9</v>
      </c>
      <c r="E15" s="24" t="s">
        <v>10</v>
      </c>
      <c r="F15" s="24" t="s">
        <v>11</v>
      </c>
      <c r="G15" s="209"/>
      <c r="H15" s="24" t="s">
        <v>12</v>
      </c>
      <c r="I15" s="24" t="s">
        <v>942</v>
      </c>
      <c r="J15" s="24" t="s">
        <v>14</v>
      </c>
      <c r="K15" s="74" t="s">
        <v>888</v>
      </c>
      <c r="L15" s="24" t="s">
        <v>15</v>
      </c>
      <c r="M15" s="24" t="s">
        <v>16</v>
      </c>
      <c r="N15" s="24" t="s">
        <v>17</v>
      </c>
      <c r="O15" s="24" t="s">
        <v>18</v>
      </c>
      <c r="P15" s="24" t="s">
        <v>19</v>
      </c>
      <c r="Q15" s="24" t="s">
        <v>20</v>
      </c>
      <c r="R15" s="24" t="s">
        <v>21</v>
      </c>
      <c r="S15" s="24" t="s">
        <v>943</v>
      </c>
      <c r="T15" s="24" t="s">
        <v>23</v>
      </c>
    </row>
    <row r="16" spans="1:20" s="174" customFormat="1" ht="17.25">
      <c r="A16" s="165">
        <v>1</v>
      </c>
      <c r="B16" s="166" t="s">
        <v>944</v>
      </c>
      <c r="C16" s="167" t="s">
        <v>945</v>
      </c>
      <c r="D16" s="168" t="s">
        <v>946</v>
      </c>
      <c r="E16" s="169" t="s">
        <v>947</v>
      </c>
      <c r="F16" s="170">
        <v>6000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6000</v>
      </c>
      <c r="S16" s="172" t="s">
        <v>28</v>
      </c>
      <c r="T16" s="173" t="s">
        <v>948</v>
      </c>
    </row>
    <row r="17" spans="1:20" s="174" customFormat="1" ht="17.25">
      <c r="A17" s="165">
        <v>2</v>
      </c>
      <c r="B17" s="175" t="s">
        <v>949</v>
      </c>
      <c r="C17" s="167" t="s">
        <v>945</v>
      </c>
      <c r="D17" s="176" t="s">
        <v>946</v>
      </c>
      <c r="E17" s="169" t="s">
        <v>947</v>
      </c>
      <c r="F17" s="170">
        <v>6000</v>
      </c>
      <c r="G17" s="171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6000</v>
      </c>
      <c r="S17" s="172" t="s">
        <v>28</v>
      </c>
      <c r="T17" s="178" t="s">
        <v>948</v>
      </c>
    </row>
    <row r="18" spans="1:20" s="174" customFormat="1" ht="17.25">
      <c r="A18" s="165">
        <v>3</v>
      </c>
      <c r="B18" s="179" t="s">
        <v>950</v>
      </c>
      <c r="C18" s="167" t="s">
        <v>945</v>
      </c>
      <c r="D18" s="180" t="s">
        <v>946</v>
      </c>
      <c r="E18" s="169" t="s">
        <v>947</v>
      </c>
      <c r="F18" s="170">
        <v>6000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6000</v>
      </c>
      <c r="S18" s="172" t="s">
        <v>28</v>
      </c>
      <c r="T18" s="173" t="s">
        <v>948</v>
      </c>
    </row>
    <row r="19" spans="1:20" s="174" customFormat="1" ht="17.25">
      <c r="A19" s="165">
        <v>4</v>
      </c>
      <c r="B19" s="179" t="s">
        <v>951</v>
      </c>
      <c r="C19" s="167" t="s">
        <v>945</v>
      </c>
      <c r="D19" s="180" t="s">
        <v>946</v>
      </c>
      <c r="E19" s="169" t="s">
        <v>947</v>
      </c>
      <c r="F19" s="170">
        <v>6000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6000</v>
      </c>
      <c r="S19" s="172" t="s">
        <v>28</v>
      </c>
      <c r="T19" s="173" t="s">
        <v>948</v>
      </c>
    </row>
    <row r="20" spans="1:20" s="174" customFormat="1" ht="17.25">
      <c r="A20" s="165">
        <v>5</v>
      </c>
      <c r="B20" s="179" t="s">
        <v>952</v>
      </c>
      <c r="C20" s="167" t="s">
        <v>945</v>
      </c>
      <c r="D20" s="181" t="s">
        <v>953</v>
      </c>
      <c r="E20" s="169" t="s">
        <v>947</v>
      </c>
      <c r="F20" s="170">
        <v>23000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23000</v>
      </c>
      <c r="S20" s="172" t="s">
        <v>28</v>
      </c>
      <c r="T20" s="173" t="s">
        <v>948</v>
      </c>
    </row>
    <row r="21" spans="1:20" s="174" customFormat="1" ht="17.25">
      <c r="A21" s="165">
        <v>6</v>
      </c>
      <c r="B21" s="179" t="s">
        <v>954</v>
      </c>
      <c r="C21" s="167" t="s">
        <v>945</v>
      </c>
      <c r="D21" s="180" t="s">
        <v>955</v>
      </c>
      <c r="E21" s="169" t="s">
        <v>947</v>
      </c>
      <c r="F21" s="170">
        <v>60000</v>
      </c>
      <c r="G21" s="177">
        <v>4195.88</v>
      </c>
      <c r="H21" s="171">
        <v>0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  <c r="O21" s="171">
        <v>0</v>
      </c>
      <c r="P21" s="171">
        <v>4195.88</v>
      </c>
      <c r="Q21" s="171">
        <v>0</v>
      </c>
      <c r="R21" s="171">
        <v>55804.12</v>
      </c>
      <c r="S21" s="172" t="s">
        <v>28</v>
      </c>
      <c r="T21" s="173" t="s">
        <v>948</v>
      </c>
    </row>
    <row r="22" spans="1:20" s="174" customFormat="1" ht="17.25">
      <c r="A22" s="165">
        <v>7</v>
      </c>
      <c r="B22" s="179" t="s">
        <v>956</v>
      </c>
      <c r="C22" s="167" t="s">
        <v>945</v>
      </c>
      <c r="D22" s="180" t="s">
        <v>953</v>
      </c>
      <c r="E22" s="169" t="s">
        <v>947</v>
      </c>
      <c r="F22" s="170">
        <v>6000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6000</v>
      </c>
      <c r="S22" s="172" t="s">
        <v>28</v>
      </c>
      <c r="T22" s="173" t="s">
        <v>948</v>
      </c>
    </row>
    <row r="23" spans="1:20" s="174" customFormat="1" ht="17.25">
      <c r="A23" s="165">
        <v>8</v>
      </c>
      <c r="B23" s="179" t="s">
        <v>957</v>
      </c>
      <c r="C23" s="167" t="s">
        <v>945</v>
      </c>
      <c r="D23" s="180" t="s">
        <v>452</v>
      </c>
      <c r="E23" s="169" t="s">
        <v>947</v>
      </c>
      <c r="F23" s="170">
        <v>6000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6000</v>
      </c>
      <c r="S23" s="172" t="s">
        <v>28</v>
      </c>
      <c r="T23" s="173" t="s">
        <v>948</v>
      </c>
    </row>
    <row r="24" spans="1:20" s="174" customFormat="1" ht="17.25">
      <c r="A24" s="165">
        <v>9</v>
      </c>
      <c r="B24" s="179" t="s">
        <v>958</v>
      </c>
      <c r="C24" s="167" t="s">
        <v>945</v>
      </c>
      <c r="D24" s="180" t="s">
        <v>946</v>
      </c>
      <c r="E24" s="169" t="s">
        <v>947</v>
      </c>
      <c r="F24" s="170">
        <v>6000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6000</v>
      </c>
      <c r="S24" s="172" t="s">
        <v>28</v>
      </c>
      <c r="T24" s="173" t="s">
        <v>948</v>
      </c>
    </row>
    <row r="25" spans="1:20" ht="18" thickBot="1">
      <c r="F25" s="182">
        <f>SUM(F16:F24)</f>
        <v>125000</v>
      </c>
      <c r="G25" s="183">
        <f t="shared" ref="G25:R25" si="0">SUM(G16:G24)</f>
        <v>4195.88</v>
      </c>
      <c r="H25" s="183">
        <f t="shared" si="0"/>
        <v>0</v>
      </c>
      <c r="I25" s="183">
        <f t="shared" si="0"/>
        <v>0</v>
      </c>
      <c r="J25" s="183">
        <f t="shared" si="0"/>
        <v>0</v>
      </c>
      <c r="K25" s="183">
        <f t="shared" si="0"/>
        <v>0</v>
      </c>
      <c r="L25" s="183">
        <f t="shared" si="0"/>
        <v>0</v>
      </c>
      <c r="M25" s="183">
        <f t="shared" si="0"/>
        <v>0</v>
      </c>
      <c r="N25" s="183">
        <f t="shared" si="0"/>
        <v>0</v>
      </c>
      <c r="O25" s="183">
        <f t="shared" si="0"/>
        <v>0</v>
      </c>
      <c r="P25" s="183">
        <f t="shared" si="0"/>
        <v>4195.88</v>
      </c>
      <c r="Q25" s="183">
        <f t="shared" si="0"/>
        <v>0</v>
      </c>
      <c r="R25" s="183">
        <f t="shared" si="0"/>
        <v>120804.12</v>
      </c>
      <c r="S25" s="174"/>
    </row>
    <row r="26" spans="1:20" ht="18" thickTop="1">
      <c r="B26" s="184" t="s">
        <v>959</v>
      </c>
      <c r="F26"/>
      <c r="G26" s="174"/>
      <c r="H26" s="174"/>
      <c r="I26" s="185"/>
      <c r="J26" s="174"/>
      <c r="K26" s="174"/>
      <c r="L26" s="174"/>
      <c r="M26" s="174"/>
      <c r="N26" s="174"/>
      <c r="O26" s="174"/>
      <c r="P26" s="174"/>
      <c r="Q26" s="174"/>
      <c r="R26" s="174"/>
      <c r="S26" s="174"/>
    </row>
    <row r="27" spans="1:20" ht="17.25">
      <c r="F27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</row>
    <row r="28" spans="1:20">
      <c r="F28"/>
    </row>
    <row r="29" spans="1:20" ht="16.5">
      <c r="A29" s="52" t="s">
        <v>876</v>
      </c>
      <c r="B29" s="186"/>
      <c r="C29" s="186"/>
      <c r="D29" s="52"/>
      <c r="E29" s="187"/>
      <c r="F29" s="52"/>
      <c r="G29" s="52"/>
      <c r="H29" s="188"/>
      <c r="I29" s="188"/>
      <c r="J29" s="189"/>
    </row>
    <row r="30" spans="1:20" ht="16.5">
      <c r="A30" s="52" t="s">
        <v>877</v>
      </c>
      <c r="B30" s="186"/>
      <c r="C30" s="186"/>
      <c r="D30" s="52"/>
      <c r="E30" s="187"/>
      <c r="F30" s="52"/>
      <c r="G30" s="52"/>
      <c r="H30" s="188"/>
      <c r="I30" s="188"/>
      <c r="J30" s="52"/>
    </row>
    <row r="31" spans="1:20" ht="16.5">
      <c r="A31" s="52" t="s">
        <v>878</v>
      </c>
      <c r="B31" s="186"/>
      <c r="C31" s="186"/>
      <c r="D31" s="52"/>
      <c r="E31" s="187"/>
      <c r="F31" s="52"/>
      <c r="G31" s="52"/>
      <c r="H31" s="188"/>
      <c r="I31" s="188"/>
      <c r="J31" s="52"/>
    </row>
    <row r="32" spans="1:20" ht="16.5">
      <c r="A32" s="52" t="s">
        <v>879</v>
      </c>
      <c r="B32" s="186"/>
      <c r="C32" s="186"/>
      <c r="D32" s="52"/>
      <c r="E32" s="187"/>
      <c r="F32" s="52"/>
      <c r="G32" s="52"/>
      <c r="H32" s="188"/>
      <c r="I32" s="188"/>
      <c r="J32" s="52"/>
    </row>
    <row r="33" spans="1:16" ht="16.5">
      <c r="A33" s="52" t="s">
        <v>880</v>
      </c>
      <c r="B33" s="186"/>
      <c r="C33" s="186"/>
      <c r="D33" s="52"/>
      <c r="E33" s="187"/>
      <c r="F33" s="52"/>
      <c r="G33" s="52"/>
      <c r="H33" s="188"/>
      <c r="I33" s="188"/>
      <c r="J33" s="52"/>
    </row>
    <row r="34" spans="1:16">
      <c r="E34" s="190"/>
      <c r="F34"/>
    </row>
    <row r="35" spans="1:16">
      <c r="E35" s="190"/>
      <c r="F35"/>
    </row>
    <row r="36" spans="1:16">
      <c r="E36" s="190"/>
      <c r="F36"/>
    </row>
    <row r="37" spans="1:16">
      <c r="E37" s="190"/>
      <c r="F37"/>
    </row>
    <row r="39" spans="1:16" ht="18.75">
      <c r="C39" s="155"/>
      <c r="D39" s="155"/>
      <c r="E39" s="155"/>
      <c r="F39" s="191"/>
      <c r="G39" s="158"/>
      <c r="H39" s="158"/>
      <c r="I39" s="158"/>
    </row>
    <row r="40" spans="1:16" ht="18.75">
      <c r="C40" s="155"/>
      <c r="D40" s="155"/>
      <c r="E40" s="155"/>
      <c r="F40" s="191"/>
      <c r="G40" s="158"/>
      <c r="H40" s="158"/>
      <c r="I40" s="158"/>
    </row>
    <row r="41" spans="1:16" ht="18.75">
      <c r="C41" s="155"/>
      <c r="D41" s="158"/>
      <c r="E41" s="155"/>
      <c r="F41" s="191"/>
      <c r="G41" s="158"/>
      <c r="H41" s="158"/>
      <c r="I41" s="158"/>
    </row>
    <row r="42" spans="1:16" ht="18.75">
      <c r="B42" s="153"/>
      <c r="C42" s="156"/>
      <c r="D42" s="159"/>
      <c r="E42" s="156"/>
      <c r="F42" s="192"/>
      <c r="G42" s="159"/>
      <c r="H42" s="159"/>
      <c r="I42" s="159"/>
      <c r="J42" s="153"/>
      <c r="K42" s="153"/>
      <c r="L42" s="153"/>
      <c r="M42" s="153"/>
      <c r="N42" s="153"/>
      <c r="O42" s="153"/>
    </row>
    <row r="43" spans="1:16" ht="18.75">
      <c r="B43" s="153"/>
      <c r="C43" s="159"/>
      <c r="D43" s="159"/>
      <c r="E43" s="156"/>
      <c r="F43" s="192"/>
      <c r="G43" s="159"/>
      <c r="H43" s="159"/>
      <c r="I43" s="159"/>
      <c r="J43" s="153"/>
      <c r="K43" s="153"/>
      <c r="L43" s="153"/>
      <c r="M43" s="153"/>
      <c r="N43" s="153"/>
      <c r="O43" s="153"/>
    </row>
    <row r="44" spans="1:16" ht="18.75">
      <c r="B44" s="153"/>
      <c r="C44" s="160"/>
      <c r="D44" s="160"/>
      <c r="E44" s="156"/>
      <c r="F44" s="192"/>
      <c r="G44" s="160"/>
      <c r="H44" s="160"/>
      <c r="I44" s="159"/>
      <c r="J44" s="153"/>
      <c r="K44" s="153"/>
      <c r="L44" s="153"/>
      <c r="M44" s="160"/>
      <c r="N44" s="160"/>
      <c r="O44" s="153"/>
      <c r="P44" s="160"/>
    </row>
    <row r="45" spans="1:16" ht="18.75">
      <c r="B45" s="153"/>
      <c r="C45" s="156"/>
      <c r="D45" s="156"/>
      <c r="E45" s="156"/>
      <c r="F45" s="192"/>
      <c r="G45" s="159"/>
      <c r="H45" s="159"/>
      <c r="I45" s="159"/>
      <c r="J45" s="153"/>
      <c r="K45" s="153"/>
      <c r="L45" s="153"/>
      <c r="M45" s="153"/>
      <c r="N45" s="153"/>
      <c r="O45" s="153"/>
    </row>
    <row r="46" spans="1:16" ht="18.75">
      <c r="C46" s="155"/>
      <c r="D46" s="155"/>
      <c r="E46" s="155"/>
      <c r="F46" s="191"/>
      <c r="G46" s="155"/>
      <c r="H46" s="155"/>
      <c r="I46" s="155"/>
    </row>
    <row r="47" spans="1:16" ht="18.75">
      <c r="C47" s="155"/>
      <c r="D47" s="155"/>
      <c r="E47" s="155"/>
      <c r="F47" s="191"/>
      <c r="G47" s="155"/>
      <c r="H47" s="155"/>
      <c r="I47" s="155"/>
    </row>
  </sheetData>
  <sheetProtection algorithmName="SHA-512" hashValue="zTE5MjNoFuUhU8CCRjegBtQILWRgeb1ftO4qJz0NTR/Wlb+Zvs7icSHlzcdTkLnfxVOKeJqBV7jg4vjpHECAuw==" saltValue="1CDbYEr6oJPohss2z8GLiQ==" spinCount="100000" sheet="1" formatCells="0" formatColumns="0" formatRows="0" insertColumns="0" insertRows="0" insertHyperlinks="0" deleteColumns="0" deleteRows="0" sort="0" autoFilter="0" pivotTables="0"/>
  <mergeCells count="6">
    <mergeCell ref="G13:G15"/>
    <mergeCell ref="I13:J14"/>
    <mergeCell ref="K13:K14"/>
    <mergeCell ref="L13:N13"/>
    <mergeCell ref="P13:T14"/>
    <mergeCell ref="L14:M14"/>
  </mergeCells>
  <conditionalFormatting sqref="F18:F24">
    <cfRule type="notContainsBlanks" dxfId="0" priority="1">
      <formula>LEN(TRIM(F18))&gt;0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FIJA AGOSTO 2021</vt:lpstr>
      <vt:lpstr>CONTRATADOS AGOSTO 2021</vt:lpstr>
      <vt:lpstr>SEGURIDAD MILITAR AGOSTO 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2021-08-31T12:26:00Z</cp:lastPrinted>
  <dcterms:created xsi:type="dcterms:W3CDTF">2021-08-31T11:50:05Z</dcterms:created>
  <dcterms:modified xsi:type="dcterms:W3CDTF">2021-09-01T14:13:44Z</dcterms:modified>
</cp:coreProperties>
</file>